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Biểu 1" sheetId="1" r:id="rId1"/>
    <sheet name="Biểu 2" sheetId="2" r:id="rId2"/>
  </sheets>
  <definedNames/>
  <calcPr fullCalcOnLoad="1"/>
</workbook>
</file>

<file path=xl/sharedStrings.xml><?xml version="1.0" encoding="utf-8"?>
<sst xmlns="http://schemas.openxmlformats.org/spreadsheetml/2006/main" count="130" uniqueCount="88">
  <si>
    <t>Biểu 2</t>
  </si>
  <si>
    <t>TÊN ĐƠN VỊ</t>
  </si>
  <si>
    <t>Lao động HĐ</t>
  </si>
  <si>
    <t>A</t>
  </si>
  <si>
    <t>B</t>
  </si>
  <si>
    <t>Không XL</t>
  </si>
  <si>
    <t>Lãnh đạo Cục TK</t>
  </si>
  <si>
    <t>Linh</t>
  </si>
  <si>
    <t>Phòng Thương mại</t>
  </si>
  <si>
    <t>Phòng Tổ chức - HC</t>
  </si>
  <si>
    <t>Chi cục TK TP Việt Trì</t>
  </si>
  <si>
    <t>Chi cục TK TX Phú Thọ</t>
  </si>
  <si>
    <t>CC TK H.Đoan Hùng</t>
  </si>
  <si>
    <t>Chi cục TK H. Hạ Hoà</t>
  </si>
  <si>
    <t>Chi cục TK H.Thanh Ba</t>
  </si>
  <si>
    <t>Chi cục TK H. Phù Ninh</t>
  </si>
  <si>
    <t>Chi cục TK H. Yên Lập</t>
  </si>
  <si>
    <t>Chi cục TK H. Cẩm Khê</t>
  </si>
  <si>
    <t>CC TK H. Tam Nông</t>
  </si>
  <si>
    <t>CC TK H. Lâm Thao</t>
  </si>
  <si>
    <t>Anh</t>
  </si>
  <si>
    <t>CC TK H.Thanh Sơn</t>
  </si>
  <si>
    <t>CC TK H.Thanh Thuỷ</t>
  </si>
  <si>
    <t>Chi cục TK H.Tân Sơn</t>
  </si>
  <si>
    <t>Cộng</t>
  </si>
  <si>
    <t>/</t>
  </si>
  <si>
    <t>KXL</t>
  </si>
  <si>
    <t xml:space="preserve">       TỔNG CỤC THỐNG KÊ</t>
  </si>
  <si>
    <t xml:space="preserve">KẾT QUẢ CHẤM ĐIỂM THI ĐUA </t>
  </si>
  <si>
    <t>Phụ lục 1</t>
  </si>
  <si>
    <t>CỤC THỐNG KÊ TỈNH PHÚ THỌ</t>
  </si>
  <si>
    <t>Số
thứ
tự</t>
  </si>
  <si>
    <t>Đơn vị</t>
  </si>
  <si>
    <t>Thực hiện tháng này</t>
  </si>
  <si>
    <t>Điểm
kế hoạch</t>
  </si>
  <si>
    <t>Điểm 
thực hiện</t>
  </si>
  <si>
    <t>Điểm
 thực hiện</t>
  </si>
  <si>
    <t xml:space="preserve">So với KH (%) </t>
  </si>
  <si>
    <t xml:space="preserve">Xếp loại </t>
  </si>
  <si>
    <t>Chi cục Thống kê Thành phố Việt Trì</t>
  </si>
  <si>
    <t>Chi cục Thống kê Thị xã Phú Thọ</t>
  </si>
  <si>
    <t>Phòng Thống kê Tổng hợp</t>
  </si>
  <si>
    <t>Phòng Thống kê Nông nghiệp</t>
  </si>
  <si>
    <t>Phòng Thống kê Công nghiệp -XD</t>
  </si>
  <si>
    <t>Phòng Thống kê Thương mại</t>
  </si>
  <si>
    <t>Phòng Thống kê Dân số - VX</t>
  </si>
  <si>
    <t>Phòng Tổ chức - Hành chính</t>
  </si>
  <si>
    <t>Luỹ kế từ đầu năm 
đến cuối tháng này</t>
  </si>
  <si>
    <t>Luỹ kế đến cuối
tháng trước</t>
  </si>
  <si>
    <t xml:space="preserve">So với
KH (%) </t>
  </si>
  <si>
    <t xml:space="preserve">      TỔNG CỤC THỐNG KÊ</t>
  </si>
  <si>
    <t>Xuân</t>
  </si>
  <si>
    <t>Cúc</t>
  </si>
  <si>
    <t>C</t>
  </si>
  <si>
    <t>Hằng</t>
  </si>
  <si>
    <t>Thu</t>
  </si>
  <si>
    <t>Chấn</t>
  </si>
  <si>
    <t>Hoa</t>
  </si>
  <si>
    <t>Phòng Thanh tra Thống kê</t>
  </si>
  <si>
    <t>Phòng TK Tổng hợp</t>
  </si>
  <si>
    <t>Phòng TK Nông nghiệp</t>
  </si>
  <si>
    <t>Phòng TK Công nghiệp-XD</t>
  </si>
  <si>
    <t>Phòng TK Dân số-Văn xã</t>
  </si>
  <si>
    <t>Chung</t>
  </si>
  <si>
    <t>5/105</t>
  </si>
  <si>
    <t>Chi cục Thống kê huyện Đoan Hùng</t>
  </si>
  <si>
    <t>Chi cục Thống kê huyện Hạ Hoà</t>
  </si>
  <si>
    <t>Chi cục Thống kê huyện Thanh Ba</t>
  </si>
  <si>
    <t>Chi cục Thống kê huyện Phù Ninh</t>
  </si>
  <si>
    <t>Chi cục Thống kê huyện Yên Lập</t>
  </si>
  <si>
    <t>Chi cục Thống kê huyện Cẩm Khê</t>
  </si>
  <si>
    <t>Chi cục Thống kê huyện Tam Nông</t>
  </si>
  <si>
    <t>Chi cục Thống kê huyện Lâm Thao</t>
  </si>
  <si>
    <t>Chi cục Thống kê huyện Thanh Sơn</t>
  </si>
  <si>
    <t>Chi cục Thống kê huyện Thanh Thuỷ</t>
  </si>
  <si>
    <t>Chi cục Thống kê huyện Tân Sơn</t>
  </si>
  <si>
    <t>Điều tra doanh nghiệp năm 2014</t>
  </si>
  <si>
    <t>Điều tra cá thể 01.10.2013</t>
  </si>
  <si>
    <t>5/6</t>
  </si>
  <si>
    <t>1/6</t>
  </si>
  <si>
    <t>Các đơn vị tự xếp loại</t>
  </si>
  <si>
    <t>Công chức, HĐ 68</t>
  </si>
  <si>
    <t>HĐTĐ duyệt</t>
  </si>
  <si>
    <t>Tháng 8 năm 2014</t>
  </si>
  <si>
    <t>(Kèm theo Dự thảo báo cáo giao ban ngày 29/8/2014)</t>
  </si>
  <si>
    <t>KẾT QUẢ XẾP LOẠI CÁ NHÂN THÁNG 8 NĂM 2014</t>
  </si>
  <si>
    <t>Thanh</t>
  </si>
  <si>
    <t>1/105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</si>
</sst>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0.0;[Red]0.0"/>
    <numFmt numFmtId="170" formatCode="0;[Red]0"/>
    <numFmt numFmtId="171" formatCode="_(* #,##0_);_(* \(#,##0\);_(* &quot;-&quot;??_);_(@_)"/>
    <numFmt numFmtId="172" formatCode="_(* #,##0.0_);_(* \(#,##0.0\);_(* &quot;-&quot;??_);_(@_)"/>
    <numFmt numFmtId="173" formatCode="0.000"/>
    <numFmt numFmtId="174" formatCode="#,##0.0"/>
    <numFmt numFmtId="175" formatCode="0.0"/>
    <numFmt numFmtId="176" formatCode="00"/>
  </numFmts>
  <fonts count="5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171" fontId="1" fillId="0" borderId="11" xfId="42" applyNumberFormat="1" applyFont="1" applyBorder="1" applyAlignment="1">
      <alignment horizontal="right"/>
    </xf>
    <xf numFmtId="172" fontId="1" fillId="0" borderId="11" xfId="42" applyNumberFormat="1" applyFont="1" applyBorder="1" applyAlignment="1">
      <alignment horizontal="right"/>
    </xf>
    <xf numFmtId="171" fontId="1" fillId="0" borderId="12" xfId="42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172" fontId="1" fillId="0" borderId="12" xfId="42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71" fontId="1" fillId="0" borderId="13" xfId="42" applyNumberFormat="1" applyFont="1" applyBorder="1" applyAlignment="1">
      <alignment horizontal="right"/>
    </xf>
    <xf numFmtId="172" fontId="1" fillId="0" borderId="13" xfId="42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71" fontId="7" fillId="0" borderId="10" xfId="42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3" fontId="13" fillId="33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70" fontId="0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1" xfId="64" applyNumberFormat="1" applyFont="1" applyFill="1" applyBorder="1" applyAlignment="1">
      <alignment horizontal="center" vertical="center"/>
      <protection/>
    </xf>
    <xf numFmtId="174" fontId="1" fillId="0" borderId="11" xfId="64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3" fontId="1" fillId="0" borderId="12" xfId="64" applyNumberFormat="1" applyFont="1" applyFill="1" applyBorder="1" applyAlignment="1">
      <alignment horizontal="center" vertical="center"/>
      <protection/>
    </xf>
    <xf numFmtId="174" fontId="1" fillId="0" borderId="12" xfId="64" applyNumberFormat="1" applyFont="1" applyFill="1" applyBorder="1" applyAlignment="1">
      <alignment horizontal="center" vertical="center"/>
      <protection/>
    </xf>
    <xf numFmtId="2" fontId="1" fillId="0" borderId="11" xfId="42" applyNumberFormat="1" applyFont="1" applyBorder="1" applyAlignment="1">
      <alignment horizontal="center" vertical="center"/>
    </xf>
    <xf numFmtId="171" fontId="1" fillId="0" borderId="11" xfId="42" applyNumberFormat="1" applyFont="1" applyBorder="1" applyAlignment="1">
      <alignment horizontal="center" vertical="center"/>
    </xf>
    <xf numFmtId="172" fontId="1" fillId="0" borderId="11" xfId="42" applyNumberFormat="1" applyFont="1" applyBorder="1" applyAlignment="1">
      <alignment horizontal="center" vertical="center"/>
    </xf>
    <xf numFmtId="43" fontId="1" fillId="0" borderId="12" xfId="42" applyNumberFormat="1" applyFont="1" applyBorder="1" applyAlignment="1">
      <alignment horizontal="center" vertical="center"/>
    </xf>
    <xf numFmtId="2" fontId="1" fillId="0" borderId="12" xfId="42" applyNumberFormat="1" applyFont="1" applyBorder="1" applyAlignment="1">
      <alignment horizontal="center" vertical="center"/>
    </xf>
    <xf numFmtId="171" fontId="1" fillId="0" borderId="12" xfId="42" applyNumberFormat="1" applyFont="1" applyBorder="1" applyAlignment="1">
      <alignment horizontal="center" vertical="center"/>
    </xf>
    <xf numFmtId="172" fontId="1" fillId="0" borderId="12" xfId="42" applyNumberFormat="1" applyFont="1" applyBorder="1" applyAlignment="1">
      <alignment horizontal="center" vertical="center"/>
    </xf>
    <xf numFmtId="171" fontId="1" fillId="0" borderId="13" xfId="42" applyNumberFormat="1" applyFont="1" applyBorder="1" applyAlignment="1">
      <alignment horizontal="center" vertical="center"/>
    </xf>
    <xf numFmtId="172" fontId="1" fillId="0" borderId="13" xfId="42" applyNumberFormat="1" applyFont="1" applyBorder="1" applyAlignment="1">
      <alignment horizontal="center" vertical="center"/>
    </xf>
    <xf numFmtId="174" fontId="1" fillId="0" borderId="12" xfId="42" applyNumberFormat="1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left"/>
    </xf>
    <xf numFmtId="1" fontId="5" fillId="0" borderId="15" xfId="0" applyNumberFormat="1" applyFont="1" applyFill="1" applyBorder="1" applyAlignment="1" quotePrefix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 quotePrefix="1">
      <alignment horizontal="left" vertical="center" wrapText="1"/>
    </xf>
    <xf numFmtId="1" fontId="5" fillId="0" borderId="15" xfId="0" applyNumberFormat="1" applyFont="1" applyFill="1" applyBorder="1" applyAlignment="1">
      <alignment horizontal="righ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" fontId="7" fillId="0" borderId="15" xfId="0" applyNumberFormat="1" applyFont="1" applyFill="1" applyBorder="1" applyAlignment="1">
      <alignment horizontal="right" vertical="center" wrapText="1"/>
    </xf>
    <xf numFmtId="1" fontId="7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indent="2"/>
    </xf>
    <xf numFmtId="0" fontId="2" fillId="0" borderId="10" xfId="0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 quotePrefix="1">
      <alignment horizontal="center" vertical="center" wrapText="1"/>
    </xf>
    <xf numFmtId="43" fontId="1" fillId="0" borderId="12" xfId="42" applyFont="1" applyBorder="1" applyAlignment="1">
      <alignment horizontal="center" vertical="center"/>
    </xf>
    <xf numFmtId="43" fontId="1" fillId="0" borderId="12" xfId="42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 quotePrefix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6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rmal 5" xfId="60"/>
    <cellStyle name="Normal 6" xfId="61"/>
    <cellStyle name="Normal 7" xfId="62"/>
    <cellStyle name="Normal 8" xfId="63"/>
    <cellStyle name="Normal_Sheet1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57150</xdr:rowOff>
    </xdr:from>
    <xdr:to>
      <xdr:col>7</xdr:col>
      <xdr:colOff>0</xdr:colOff>
      <xdr:row>8</xdr:row>
      <xdr:rowOff>57150</xdr:rowOff>
    </xdr:to>
    <xdr:sp>
      <xdr:nvSpPr>
        <xdr:cNvPr id="1" name="Line 1"/>
        <xdr:cNvSpPr>
          <a:spLocks/>
        </xdr:cNvSpPr>
      </xdr:nvSpPr>
      <xdr:spPr>
        <a:xfrm>
          <a:off x="6524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28575</xdr:rowOff>
    </xdr:from>
    <xdr:to>
      <xdr:col>1</xdr:col>
      <xdr:colOff>1333500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647700" y="4667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38100</xdr:rowOff>
    </xdr:from>
    <xdr:to>
      <xdr:col>1</xdr:col>
      <xdr:colOff>1152525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400050" y="457200"/>
          <a:ext cx="1076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D16" sqref="D16"/>
    </sheetView>
  </sheetViews>
  <sheetFormatPr defaultColWidth="9.140625" defaultRowHeight="23.25" customHeight="1"/>
  <cols>
    <col min="1" max="1" width="6.00390625" style="3" customWidth="1"/>
    <col min="2" max="2" width="34.8515625" style="3" customWidth="1"/>
    <col min="3" max="3" width="12.421875" style="3" customWidth="1"/>
    <col min="4" max="4" width="12.00390625" style="3" customWidth="1"/>
    <col min="5" max="5" width="11.421875" style="3" customWidth="1"/>
    <col min="6" max="6" width="11.00390625" style="3" customWidth="1"/>
    <col min="7" max="7" width="10.140625" style="3" customWidth="1"/>
    <col min="8" max="8" width="8.8515625" style="3" customWidth="1"/>
    <col min="9" max="9" width="11.28125" style="3" customWidth="1"/>
    <col min="10" max="10" width="11.7109375" style="3" customWidth="1"/>
    <col min="11" max="11" width="10.7109375" style="3" customWidth="1"/>
    <col min="12" max="16384" width="9.140625" style="3" customWidth="1"/>
  </cols>
  <sheetData>
    <row r="1" spans="1:11" ht="17.25" customHeight="1">
      <c r="A1" s="73" t="s">
        <v>27</v>
      </c>
      <c r="B1" s="73"/>
      <c r="C1" s="74" t="s">
        <v>28</v>
      </c>
      <c r="D1" s="74"/>
      <c r="E1" s="74"/>
      <c r="F1" s="74"/>
      <c r="G1" s="74"/>
      <c r="H1" s="74"/>
      <c r="I1" s="74"/>
      <c r="J1" s="7"/>
      <c r="K1" s="8" t="s">
        <v>29</v>
      </c>
    </row>
    <row r="2" spans="1:11" ht="17.25" customHeight="1">
      <c r="A2" s="73" t="s">
        <v>30</v>
      </c>
      <c r="B2" s="73"/>
      <c r="C2" s="74"/>
      <c r="D2" s="74"/>
      <c r="E2" s="74"/>
      <c r="F2" s="74"/>
      <c r="G2" s="74"/>
      <c r="H2" s="74"/>
      <c r="I2" s="74"/>
      <c r="J2" s="7"/>
      <c r="K2" s="7"/>
    </row>
    <row r="3" spans="1:10" ht="16.5" customHeight="1">
      <c r="A3" s="6"/>
      <c r="B3" s="6"/>
      <c r="C3" s="6"/>
      <c r="E3" s="9"/>
      <c r="F3" s="10" t="s">
        <v>83</v>
      </c>
      <c r="G3" s="9"/>
      <c r="H3" s="9"/>
      <c r="I3" s="9"/>
      <c r="J3" s="9"/>
    </row>
    <row r="4" spans="1:6" ht="20.25" customHeight="1">
      <c r="A4" s="6"/>
      <c r="B4" s="6"/>
      <c r="C4" s="6"/>
      <c r="D4" s="6"/>
      <c r="E4" s="1"/>
      <c r="F4" s="2" t="s">
        <v>84</v>
      </c>
    </row>
    <row r="5" spans="1:11" s="31" customFormat="1" ht="32.25" customHeight="1">
      <c r="A5" s="75" t="s">
        <v>31</v>
      </c>
      <c r="B5" s="75" t="s">
        <v>32</v>
      </c>
      <c r="C5" s="77" t="s">
        <v>48</v>
      </c>
      <c r="D5" s="78"/>
      <c r="E5" s="79" t="s">
        <v>33</v>
      </c>
      <c r="F5" s="79"/>
      <c r="G5" s="79"/>
      <c r="H5" s="79"/>
      <c r="I5" s="79" t="s">
        <v>47</v>
      </c>
      <c r="J5" s="79"/>
      <c r="K5" s="79"/>
    </row>
    <row r="6" spans="1:11" s="31" customFormat="1" ht="30.75" customHeight="1">
      <c r="A6" s="76"/>
      <c r="B6" s="76"/>
      <c r="C6" s="32" t="s">
        <v>34</v>
      </c>
      <c r="D6" s="32" t="s">
        <v>35</v>
      </c>
      <c r="E6" s="32" t="s">
        <v>34</v>
      </c>
      <c r="F6" s="32" t="s">
        <v>36</v>
      </c>
      <c r="G6" s="32" t="s">
        <v>37</v>
      </c>
      <c r="H6" s="32" t="s">
        <v>38</v>
      </c>
      <c r="I6" s="32" t="s">
        <v>34</v>
      </c>
      <c r="J6" s="32" t="s">
        <v>36</v>
      </c>
      <c r="K6" s="32" t="s">
        <v>49</v>
      </c>
    </row>
    <row r="7" spans="1:11" s="1" customFormat="1" ht="18" customHeight="1">
      <c r="A7" s="11">
        <v>1</v>
      </c>
      <c r="B7" s="12" t="s">
        <v>39</v>
      </c>
      <c r="C7" s="13">
        <v>5310</v>
      </c>
      <c r="D7" s="14">
        <v>5177.35</v>
      </c>
      <c r="E7" s="39">
        <v>340</v>
      </c>
      <c r="F7" s="40">
        <v>330.00000000000006</v>
      </c>
      <c r="G7" s="44">
        <f aca="true" t="shared" si="0" ref="G7:G25">F7/E7*100</f>
        <v>97.05882352941178</v>
      </c>
      <c r="H7" s="41" t="str">
        <f aca="true" t="shared" si="1" ref="H7:H25">IF(G7&gt;=95,"Giỏi",IF(G7&gt;=90,"Khá",IF(G7&gt;=85,"T.Bình","Yếu")))</f>
        <v>Giỏi</v>
      </c>
      <c r="I7" s="45">
        <f>C7+E7</f>
        <v>5650</v>
      </c>
      <c r="J7" s="46">
        <f aca="true" t="shared" si="2" ref="J7:J25">D7+F7</f>
        <v>5507.35</v>
      </c>
      <c r="K7" s="47">
        <f aca="true" t="shared" si="3" ref="K7:K25">J7/I7*100</f>
        <v>97.47522123893806</v>
      </c>
    </row>
    <row r="8" spans="1:11" s="1" customFormat="1" ht="18" customHeight="1">
      <c r="A8" s="16">
        <v>2</v>
      </c>
      <c r="B8" s="17" t="s">
        <v>40</v>
      </c>
      <c r="C8" s="15">
        <v>5410</v>
      </c>
      <c r="D8" s="18">
        <v>5223.050000000001</v>
      </c>
      <c r="E8" s="39">
        <v>340</v>
      </c>
      <c r="F8" s="40">
        <v>328.5</v>
      </c>
      <c r="G8" s="48">
        <f t="shared" si="0"/>
        <v>96.61764705882354</v>
      </c>
      <c r="H8" s="41" t="str">
        <f t="shared" si="1"/>
        <v>Giỏi</v>
      </c>
      <c r="I8" s="49">
        <f aca="true" t="shared" si="4" ref="I8:I25">C8+E8</f>
        <v>5750</v>
      </c>
      <c r="J8" s="50">
        <f t="shared" si="2"/>
        <v>5551.550000000001</v>
      </c>
      <c r="K8" s="47">
        <f t="shared" si="3"/>
        <v>96.54869565217393</v>
      </c>
    </row>
    <row r="9" spans="1:11" s="1" customFormat="1" ht="18" customHeight="1">
      <c r="A9" s="16">
        <v>3</v>
      </c>
      <c r="B9" s="17" t="s">
        <v>65</v>
      </c>
      <c r="C9" s="15">
        <v>5490</v>
      </c>
      <c r="D9" s="18">
        <v>5336.899999999999</v>
      </c>
      <c r="E9" s="39">
        <v>350</v>
      </c>
      <c r="F9" s="40">
        <v>342.3</v>
      </c>
      <c r="G9" s="48">
        <f t="shared" si="0"/>
        <v>97.8</v>
      </c>
      <c r="H9" s="41" t="str">
        <f t="shared" si="1"/>
        <v>Giỏi</v>
      </c>
      <c r="I9" s="49">
        <f t="shared" si="4"/>
        <v>5840</v>
      </c>
      <c r="J9" s="50">
        <f t="shared" si="2"/>
        <v>5679.199999999999</v>
      </c>
      <c r="K9" s="47">
        <f t="shared" si="3"/>
        <v>97.24657534246573</v>
      </c>
    </row>
    <row r="10" spans="1:11" s="1" customFormat="1" ht="18" customHeight="1">
      <c r="A10" s="16">
        <v>4</v>
      </c>
      <c r="B10" s="17" t="s">
        <v>66</v>
      </c>
      <c r="C10" s="15">
        <v>5600</v>
      </c>
      <c r="D10" s="18">
        <v>5447.849999999999</v>
      </c>
      <c r="E10" s="39">
        <v>350</v>
      </c>
      <c r="F10" s="40">
        <v>341.4</v>
      </c>
      <c r="G10" s="48">
        <f t="shared" si="0"/>
        <v>97.54285714285713</v>
      </c>
      <c r="H10" s="41" t="str">
        <f t="shared" si="1"/>
        <v>Giỏi</v>
      </c>
      <c r="I10" s="49">
        <f t="shared" si="4"/>
        <v>5950</v>
      </c>
      <c r="J10" s="50">
        <f t="shared" si="2"/>
        <v>5789.249999999999</v>
      </c>
      <c r="K10" s="47">
        <f t="shared" si="3"/>
        <v>97.29831932773108</v>
      </c>
    </row>
    <row r="11" spans="1:11" s="1" customFormat="1" ht="18" customHeight="1">
      <c r="A11" s="16">
        <v>5</v>
      </c>
      <c r="B11" s="17" t="s">
        <v>67</v>
      </c>
      <c r="C11" s="15">
        <v>5500</v>
      </c>
      <c r="D11" s="18">
        <v>5350.6</v>
      </c>
      <c r="E11" s="39">
        <v>350</v>
      </c>
      <c r="F11" s="40">
        <v>340.9000000000001</v>
      </c>
      <c r="G11" s="48">
        <f t="shared" si="0"/>
        <v>97.40000000000003</v>
      </c>
      <c r="H11" s="41" t="str">
        <f t="shared" si="1"/>
        <v>Giỏi</v>
      </c>
      <c r="I11" s="49">
        <f t="shared" si="4"/>
        <v>5850</v>
      </c>
      <c r="J11" s="50">
        <f t="shared" si="2"/>
        <v>5691.5</v>
      </c>
      <c r="K11" s="47">
        <f t="shared" si="3"/>
        <v>97.2905982905983</v>
      </c>
    </row>
    <row r="12" spans="1:11" s="1" customFormat="1" ht="18" customHeight="1">
      <c r="A12" s="16">
        <v>6</v>
      </c>
      <c r="B12" s="17" t="s">
        <v>68</v>
      </c>
      <c r="C12" s="15">
        <v>5480</v>
      </c>
      <c r="D12" s="18">
        <v>5302.299999999999</v>
      </c>
      <c r="E12" s="39">
        <v>360</v>
      </c>
      <c r="F12" s="40">
        <v>350.5</v>
      </c>
      <c r="G12" s="48">
        <f t="shared" si="0"/>
        <v>97.36111111111111</v>
      </c>
      <c r="H12" s="41" t="str">
        <f t="shared" si="1"/>
        <v>Giỏi</v>
      </c>
      <c r="I12" s="49">
        <f t="shared" si="4"/>
        <v>5840</v>
      </c>
      <c r="J12" s="50">
        <f t="shared" si="2"/>
        <v>5652.799999999999</v>
      </c>
      <c r="K12" s="47">
        <f t="shared" si="3"/>
        <v>96.7945205479452</v>
      </c>
    </row>
    <row r="13" spans="1:11" s="1" customFormat="1" ht="18" customHeight="1">
      <c r="A13" s="16">
        <v>7</v>
      </c>
      <c r="B13" s="17" t="s">
        <v>69</v>
      </c>
      <c r="C13" s="15">
        <v>5380</v>
      </c>
      <c r="D13" s="18">
        <v>5217.85</v>
      </c>
      <c r="E13" s="39">
        <v>340</v>
      </c>
      <c r="F13" s="40">
        <v>333.3</v>
      </c>
      <c r="G13" s="48">
        <f t="shared" si="0"/>
        <v>98.02941176470588</v>
      </c>
      <c r="H13" s="41" t="str">
        <f t="shared" si="1"/>
        <v>Giỏi</v>
      </c>
      <c r="I13" s="49">
        <f t="shared" si="4"/>
        <v>5720</v>
      </c>
      <c r="J13" s="50">
        <f t="shared" si="2"/>
        <v>5551.150000000001</v>
      </c>
      <c r="K13" s="47">
        <f t="shared" si="3"/>
        <v>97.04807692307693</v>
      </c>
    </row>
    <row r="14" spans="1:11" s="1" customFormat="1" ht="18" customHeight="1">
      <c r="A14" s="16">
        <v>8</v>
      </c>
      <c r="B14" s="17" t="s">
        <v>70</v>
      </c>
      <c r="C14" s="15">
        <v>5320</v>
      </c>
      <c r="D14" s="18">
        <v>5205.250000000001</v>
      </c>
      <c r="E14" s="39">
        <v>340</v>
      </c>
      <c r="F14" s="40">
        <v>329.6</v>
      </c>
      <c r="G14" s="48">
        <f t="shared" si="0"/>
        <v>96.94117647058825</v>
      </c>
      <c r="H14" s="41" t="str">
        <f t="shared" si="1"/>
        <v>Giỏi</v>
      </c>
      <c r="I14" s="49">
        <f t="shared" si="4"/>
        <v>5660</v>
      </c>
      <c r="J14" s="50">
        <f t="shared" si="2"/>
        <v>5534.850000000001</v>
      </c>
      <c r="K14" s="47">
        <f t="shared" si="3"/>
        <v>97.78886925795055</v>
      </c>
    </row>
    <row r="15" spans="1:11" s="1" customFormat="1" ht="18" customHeight="1">
      <c r="A15" s="16">
        <v>9</v>
      </c>
      <c r="B15" s="17" t="s">
        <v>71</v>
      </c>
      <c r="C15" s="15">
        <v>5430</v>
      </c>
      <c r="D15" s="18">
        <v>5301.45</v>
      </c>
      <c r="E15" s="39">
        <v>340</v>
      </c>
      <c r="F15" s="40">
        <v>333.1</v>
      </c>
      <c r="G15" s="48">
        <f t="shared" si="0"/>
        <v>97.97058823529412</v>
      </c>
      <c r="H15" s="41" t="str">
        <f t="shared" si="1"/>
        <v>Giỏi</v>
      </c>
      <c r="I15" s="49">
        <f t="shared" si="4"/>
        <v>5770</v>
      </c>
      <c r="J15" s="50">
        <f t="shared" si="2"/>
        <v>5634.55</v>
      </c>
      <c r="K15" s="47">
        <f t="shared" si="3"/>
        <v>97.6525129982669</v>
      </c>
    </row>
    <row r="16" spans="1:11" s="1" customFormat="1" ht="18" customHeight="1">
      <c r="A16" s="16">
        <v>10</v>
      </c>
      <c r="B16" s="17" t="s">
        <v>72</v>
      </c>
      <c r="C16" s="15">
        <v>5350</v>
      </c>
      <c r="D16" s="18">
        <v>5223.75</v>
      </c>
      <c r="E16" s="39">
        <v>330</v>
      </c>
      <c r="F16" s="40">
        <v>322.2000000000001</v>
      </c>
      <c r="G16" s="48">
        <f t="shared" si="0"/>
        <v>97.63636363636367</v>
      </c>
      <c r="H16" s="41" t="str">
        <f t="shared" si="1"/>
        <v>Giỏi</v>
      </c>
      <c r="I16" s="49">
        <f t="shared" si="4"/>
        <v>5680</v>
      </c>
      <c r="J16" s="50">
        <f t="shared" si="2"/>
        <v>5545.95</v>
      </c>
      <c r="K16" s="47">
        <f t="shared" si="3"/>
        <v>97.63996478873239</v>
      </c>
    </row>
    <row r="17" spans="1:11" s="1" customFormat="1" ht="18" customHeight="1">
      <c r="A17" s="16">
        <v>11</v>
      </c>
      <c r="B17" s="17" t="s">
        <v>73</v>
      </c>
      <c r="C17" s="15">
        <v>5510</v>
      </c>
      <c r="D17" s="18">
        <v>5296.9</v>
      </c>
      <c r="E17" s="39">
        <v>340</v>
      </c>
      <c r="F17" s="40">
        <v>329.9000000000001</v>
      </c>
      <c r="G17" s="48">
        <f t="shared" si="0"/>
        <v>97.02941176470591</v>
      </c>
      <c r="H17" s="41" t="str">
        <f t="shared" si="1"/>
        <v>Giỏi</v>
      </c>
      <c r="I17" s="49">
        <f t="shared" si="4"/>
        <v>5850</v>
      </c>
      <c r="J17" s="50">
        <f t="shared" si="2"/>
        <v>5626.799999999999</v>
      </c>
      <c r="K17" s="47">
        <f t="shared" si="3"/>
        <v>96.18461538461537</v>
      </c>
    </row>
    <row r="18" spans="1:11" s="1" customFormat="1" ht="18" customHeight="1">
      <c r="A18" s="16">
        <v>12</v>
      </c>
      <c r="B18" s="17" t="s">
        <v>74</v>
      </c>
      <c r="C18" s="15">
        <v>5220</v>
      </c>
      <c r="D18" s="18">
        <v>5118.45</v>
      </c>
      <c r="E18" s="39">
        <v>330</v>
      </c>
      <c r="F18" s="40">
        <v>322.6</v>
      </c>
      <c r="G18" s="48">
        <f t="shared" si="0"/>
        <v>97.75757575757576</v>
      </c>
      <c r="H18" s="41" t="str">
        <f t="shared" si="1"/>
        <v>Giỏi</v>
      </c>
      <c r="I18" s="49">
        <f t="shared" si="4"/>
        <v>5550</v>
      </c>
      <c r="J18" s="50">
        <f t="shared" si="2"/>
        <v>5441.05</v>
      </c>
      <c r="K18" s="47">
        <f t="shared" si="3"/>
        <v>98.03693693693694</v>
      </c>
    </row>
    <row r="19" spans="1:11" s="1" customFormat="1" ht="18" customHeight="1">
      <c r="A19" s="16">
        <v>13</v>
      </c>
      <c r="B19" s="17" t="s">
        <v>75</v>
      </c>
      <c r="C19" s="15">
        <v>5230</v>
      </c>
      <c r="D19" s="18">
        <v>5082.649999999999</v>
      </c>
      <c r="E19" s="42">
        <v>320</v>
      </c>
      <c r="F19" s="43">
        <v>311.2</v>
      </c>
      <c r="G19" s="48">
        <f t="shared" si="0"/>
        <v>97.24999999999999</v>
      </c>
      <c r="H19" s="41" t="str">
        <f t="shared" si="1"/>
        <v>Giỏi</v>
      </c>
      <c r="I19" s="49">
        <f t="shared" si="4"/>
        <v>5550</v>
      </c>
      <c r="J19" s="50">
        <f t="shared" si="2"/>
        <v>5393.8499999999985</v>
      </c>
      <c r="K19" s="47">
        <f t="shared" si="3"/>
        <v>97.18648648648646</v>
      </c>
    </row>
    <row r="20" spans="1:11" s="1" customFormat="1" ht="18" customHeight="1">
      <c r="A20" s="16">
        <v>14</v>
      </c>
      <c r="B20" s="19" t="s">
        <v>41</v>
      </c>
      <c r="C20" s="15">
        <v>1300</v>
      </c>
      <c r="D20" s="18">
        <v>1286</v>
      </c>
      <c r="E20" s="42">
        <v>80</v>
      </c>
      <c r="F20" s="43">
        <v>79</v>
      </c>
      <c r="G20" s="48">
        <f t="shared" si="0"/>
        <v>98.75</v>
      </c>
      <c r="H20" s="41" t="str">
        <f t="shared" si="1"/>
        <v>Giỏi</v>
      </c>
      <c r="I20" s="49">
        <f t="shared" si="4"/>
        <v>1380</v>
      </c>
      <c r="J20" s="50">
        <f t="shared" si="2"/>
        <v>1365</v>
      </c>
      <c r="K20" s="47">
        <f t="shared" si="3"/>
        <v>98.91304347826086</v>
      </c>
    </row>
    <row r="21" spans="1:11" s="1" customFormat="1" ht="18" customHeight="1">
      <c r="A21" s="16">
        <v>15</v>
      </c>
      <c r="B21" s="19" t="s">
        <v>42</v>
      </c>
      <c r="C21" s="15">
        <v>2320</v>
      </c>
      <c r="D21" s="18">
        <v>2272.5</v>
      </c>
      <c r="E21" s="42">
        <v>300</v>
      </c>
      <c r="F21" s="43">
        <v>297.5</v>
      </c>
      <c r="G21" s="48">
        <f t="shared" si="0"/>
        <v>99.16666666666667</v>
      </c>
      <c r="H21" s="41" t="str">
        <f t="shared" si="1"/>
        <v>Giỏi</v>
      </c>
      <c r="I21" s="49">
        <f t="shared" si="4"/>
        <v>2620</v>
      </c>
      <c r="J21" s="50">
        <f t="shared" si="2"/>
        <v>2570</v>
      </c>
      <c r="K21" s="47">
        <f t="shared" si="3"/>
        <v>98.09160305343512</v>
      </c>
    </row>
    <row r="22" spans="1:11" s="1" customFormat="1" ht="18" customHeight="1">
      <c r="A22" s="16">
        <v>16</v>
      </c>
      <c r="B22" s="19" t="s">
        <v>43</v>
      </c>
      <c r="C22" s="15">
        <v>3530</v>
      </c>
      <c r="D22" s="18">
        <v>3432</v>
      </c>
      <c r="E22" s="42">
        <v>1290</v>
      </c>
      <c r="F22" s="43">
        <v>1248</v>
      </c>
      <c r="G22" s="48">
        <f t="shared" si="0"/>
        <v>96.74418604651163</v>
      </c>
      <c r="H22" s="41" t="str">
        <f t="shared" si="1"/>
        <v>Giỏi</v>
      </c>
      <c r="I22" s="49">
        <f t="shared" si="4"/>
        <v>4820</v>
      </c>
      <c r="J22" s="50">
        <f t="shared" si="2"/>
        <v>4680</v>
      </c>
      <c r="K22" s="47">
        <f t="shared" si="3"/>
        <v>97.0954356846473</v>
      </c>
    </row>
    <row r="23" spans="1:11" s="1" customFormat="1" ht="18" customHeight="1">
      <c r="A23" s="16">
        <v>17</v>
      </c>
      <c r="B23" s="19" t="s">
        <v>44</v>
      </c>
      <c r="C23" s="15">
        <v>2890</v>
      </c>
      <c r="D23" s="18">
        <v>2812</v>
      </c>
      <c r="E23" s="42">
        <v>235</v>
      </c>
      <c r="F23" s="43">
        <v>228</v>
      </c>
      <c r="G23" s="48">
        <f t="shared" si="0"/>
        <v>97.02127659574468</v>
      </c>
      <c r="H23" s="41" t="str">
        <f t="shared" si="1"/>
        <v>Giỏi</v>
      </c>
      <c r="I23" s="49">
        <f t="shared" si="4"/>
        <v>3125</v>
      </c>
      <c r="J23" s="50">
        <f t="shared" si="2"/>
        <v>3040</v>
      </c>
      <c r="K23" s="47">
        <f t="shared" si="3"/>
        <v>97.28</v>
      </c>
    </row>
    <row r="24" spans="1:11" s="1" customFormat="1" ht="18" customHeight="1">
      <c r="A24" s="16">
        <v>18</v>
      </c>
      <c r="B24" s="19" t="s">
        <v>45</v>
      </c>
      <c r="C24" s="15">
        <v>2530</v>
      </c>
      <c r="D24" s="18">
        <v>2488</v>
      </c>
      <c r="E24" s="42">
        <v>65</v>
      </c>
      <c r="F24" s="43">
        <v>64.5</v>
      </c>
      <c r="G24" s="48">
        <f t="shared" si="0"/>
        <v>99.23076923076923</v>
      </c>
      <c r="H24" s="41" t="str">
        <f t="shared" si="1"/>
        <v>Giỏi</v>
      </c>
      <c r="I24" s="49">
        <f t="shared" si="4"/>
        <v>2595</v>
      </c>
      <c r="J24" s="50">
        <f t="shared" si="2"/>
        <v>2552.5</v>
      </c>
      <c r="K24" s="47">
        <f t="shared" si="3"/>
        <v>98.36223506743738</v>
      </c>
    </row>
    <row r="25" spans="1:11" s="1" customFormat="1" ht="18" customHeight="1">
      <c r="A25" s="16">
        <v>19</v>
      </c>
      <c r="B25" s="19" t="s">
        <v>46</v>
      </c>
      <c r="C25" s="15">
        <v>2045</v>
      </c>
      <c r="D25" s="18">
        <v>2034.5</v>
      </c>
      <c r="E25" s="42">
        <v>100</v>
      </c>
      <c r="F25" s="53">
        <v>99</v>
      </c>
      <c r="G25" s="48">
        <f t="shared" si="0"/>
        <v>99</v>
      </c>
      <c r="H25" s="41" t="str">
        <f t="shared" si="1"/>
        <v>Giỏi</v>
      </c>
      <c r="I25" s="49">
        <f t="shared" si="4"/>
        <v>2145</v>
      </c>
      <c r="J25" s="50">
        <f t="shared" si="2"/>
        <v>2133.5</v>
      </c>
      <c r="K25" s="47">
        <f t="shared" si="3"/>
        <v>99.46386946386946</v>
      </c>
    </row>
    <row r="26" spans="1:11" s="1" customFormat="1" ht="18" customHeight="1">
      <c r="A26" s="20">
        <v>20</v>
      </c>
      <c r="B26" s="21" t="s">
        <v>58</v>
      </c>
      <c r="C26" s="22">
        <v>830</v>
      </c>
      <c r="D26" s="23">
        <v>810</v>
      </c>
      <c r="E26" s="42">
        <v>100</v>
      </c>
      <c r="F26" s="43">
        <v>95</v>
      </c>
      <c r="G26" s="48">
        <f>F26/E26*100</f>
        <v>95</v>
      </c>
      <c r="H26" s="41" t="str">
        <f>IF(G26&gt;=95,"Giỏi",IF(G26&gt;=90,"Khá",IF(G26&gt;=85,"T.Bình","Yếu")))</f>
        <v>Giỏi</v>
      </c>
      <c r="I26" s="51">
        <f aca="true" t="shared" si="5" ref="I26:J28">C26+E26</f>
        <v>930</v>
      </c>
      <c r="J26" s="52">
        <f t="shared" si="5"/>
        <v>905</v>
      </c>
      <c r="K26" s="47">
        <f>J26/I26*100</f>
        <v>97.31182795698925</v>
      </c>
    </row>
    <row r="27" spans="1:11" s="1" customFormat="1" ht="18" customHeight="1">
      <c r="A27" s="16">
        <v>21</v>
      </c>
      <c r="B27" s="21" t="s">
        <v>76</v>
      </c>
      <c r="C27" s="22">
        <v>350</v>
      </c>
      <c r="D27" s="23">
        <v>345</v>
      </c>
      <c r="E27" s="42"/>
      <c r="F27" s="53"/>
      <c r="G27" s="67"/>
      <c r="H27" s="68"/>
      <c r="I27" s="51">
        <f t="shared" si="5"/>
        <v>350</v>
      </c>
      <c r="J27" s="52">
        <f t="shared" si="5"/>
        <v>345</v>
      </c>
      <c r="K27" s="47">
        <f>J27/I27*100</f>
        <v>98.57142857142858</v>
      </c>
    </row>
    <row r="28" spans="1:11" s="1" customFormat="1" ht="18" customHeight="1">
      <c r="A28" s="20">
        <v>22</v>
      </c>
      <c r="B28" s="21" t="s">
        <v>77</v>
      </c>
      <c r="C28" s="22">
        <v>310</v>
      </c>
      <c r="D28" s="23">
        <v>305</v>
      </c>
      <c r="E28" s="42"/>
      <c r="F28" s="43"/>
      <c r="G28" s="67"/>
      <c r="H28" s="68"/>
      <c r="I28" s="51">
        <f t="shared" si="5"/>
        <v>310</v>
      </c>
      <c r="J28" s="52">
        <f t="shared" si="5"/>
        <v>305</v>
      </c>
      <c r="K28" s="47">
        <f>J28/I28*100</f>
        <v>98.38709677419355</v>
      </c>
    </row>
    <row r="29" spans="1:11" s="29" customFormat="1" ht="23.25" customHeight="1">
      <c r="A29" s="24"/>
      <c r="B29" s="25" t="s">
        <v>24</v>
      </c>
      <c r="C29" s="26">
        <f>SUM(C7:C28)</f>
        <v>86335</v>
      </c>
      <c r="D29" s="26">
        <f>SUM(D7:D28)</f>
        <v>84069.34999999999</v>
      </c>
      <c r="E29" s="26">
        <f>SUM(E7:E28)</f>
        <v>6600</v>
      </c>
      <c r="F29" s="26">
        <f>SUM(F7:F28)</f>
        <v>6426.5</v>
      </c>
      <c r="G29" s="28">
        <f>F29/E29*100</f>
        <v>97.37121212121212</v>
      </c>
      <c r="H29" s="27"/>
      <c r="I29" s="26">
        <f>SUM(I7:I28)</f>
        <v>92935</v>
      </c>
      <c r="J29" s="26">
        <f>SUM(J7:J28)</f>
        <v>90495.85</v>
      </c>
      <c r="K29" s="28">
        <f>J29/I29*100</f>
        <v>97.37542368321947</v>
      </c>
    </row>
  </sheetData>
  <sheetProtection/>
  <mergeCells count="8">
    <mergeCell ref="A1:B1"/>
    <mergeCell ref="C1:I2"/>
    <mergeCell ref="A2:B2"/>
    <mergeCell ref="A5:A6"/>
    <mergeCell ref="B5:B6"/>
    <mergeCell ref="C5:D5"/>
    <mergeCell ref="E5:H5"/>
    <mergeCell ref="I5:K5"/>
  </mergeCells>
  <printOptions/>
  <pageMargins left="0.54" right="0.21" top="0.34" bottom="0.18" header="0.17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4.8515625" style="30" customWidth="1"/>
    <col min="2" max="2" width="27.8515625" style="38" customWidth="1"/>
    <col min="3" max="3" width="5.140625" style="38" customWidth="1"/>
    <col min="4" max="4" width="1.8515625" style="38" customWidth="1"/>
    <col min="5" max="5" width="6.140625" style="56" customWidth="1"/>
    <col min="6" max="6" width="6.8515625" style="38" customWidth="1"/>
    <col min="7" max="8" width="7.7109375" style="38" customWidth="1"/>
    <col min="9" max="9" width="6.7109375" style="38" hidden="1" customWidth="1"/>
    <col min="10" max="10" width="6.00390625" style="38" customWidth="1"/>
    <col min="11" max="11" width="6.140625" style="38" customWidth="1"/>
    <col min="12" max="12" width="7.00390625" style="38" customWidth="1"/>
    <col min="13" max="13" width="6.421875" style="38" customWidth="1"/>
    <col min="14" max="14" width="7.421875" style="38" customWidth="1"/>
    <col min="15" max="16384" width="9.140625" style="30" customWidth="1"/>
  </cols>
  <sheetData>
    <row r="1" ht="16.5" customHeight="1">
      <c r="A1" s="30" t="s">
        <v>50</v>
      </c>
    </row>
    <row r="2" spans="1:14" ht="16.5" customHeight="1">
      <c r="A2" s="33" t="s">
        <v>30</v>
      </c>
      <c r="N2" s="64" t="s">
        <v>0</v>
      </c>
    </row>
    <row r="3" spans="1:14" ht="43.5" customHeight="1">
      <c r="A3" s="80" t="s">
        <v>85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7.25" customHeight="1">
      <c r="A4" s="81" t="str">
        <f>'Biểu 1'!F4</f>
        <v>(Kèm theo Dự thảo báo cáo giao ban ngày 29/8/2014)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ht="16.5">
      <c r="A5" s="2"/>
    </row>
    <row r="6" spans="1:14" ht="22.5" customHeight="1">
      <c r="A6" s="85" t="s">
        <v>1</v>
      </c>
      <c r="B6" s="85"/>
      <c r="C6" s="86" t="s">
        <v>80</v>
      </c>
      <c r="D6" s="86"/>
      <c r="E6" s="86"/>
      <c r="F6" s="86"/>
      <c r="G6" s="86"/>
      <c r="H6" s="86"/>
      <c r="I6" s="86"/>
      <c r="J6" s="86"/>
      <c r="K6" s="86" t="s">
        <v>82</v>
      </c>
      <c r="L6" s="86"/>
      <c r="M6" s="86"/>
      <c r="N6" s="86"/>
    </row>
    <row r="7" spans="1:14" ht="22.5" customHeight="1">
      <c r="A7" s="85"/>
      <c r="B7" s="85"/>
      <c r="C7" s="88" t="s">
        <v>81</v>
      </c>
      <c r="D7" s="88"/>
      <c r="E7" s="88"/>
      <c r="F7" s="88"/>
      <c r="G7" s="88"/>
      <c r="H7" s="88" t="s">
        <v>2</v>
      </c>
      <c r="I7" s="88"/>
      <c r="J7" s="88"/>
      <c r="K7" s="87" t="s">
        <v>3</v>
      </c>
      <c r="L7" s="87" t="s">
        <v>4</v>
      </c>
      <c r="M7" s="87" t="s">
        <v>53</v>
      </c>
      <c r="N7" s="87" t="s">
        <v>5</v>
      </c>
    </row>
    <row r="8" spans="1:14" ht="30">
      <c r="A8" s="85"/>
      <c r="B8" s="85"/>
      <c r="C8" s="82" t="s">
        <v>3</v>
      </c>
      <c r="D8" s="83"/>
      <c r="E8" s="84"/>
      <c r="F8" s="65" t="s">
        <v>53</v>
      </c>
      <c r="G8" s="65" t="s">
        <v>5</v>
      </c>
      <c r="H8" s="65" t="s">
        <v>3</v>
      </c>
      <c r="I8" s="65" t="s">
        <v>4</v>
      </c>
      <c r="J8" s="65" t="s">
        <v>26</v>
      </c>
      <c r="K8" s="87"/>
      <c r="L8" s="87"/>
      <c r="M8" s="87"/>
      <c r="N8" s="87"/>
    </row>
    <row r="9" spans="1:14" ht="25.5" customHeight="1">
      <c r="A9" s="5">
        <v>0</v>
      </c>
      <c r="B9" s="36" t="s">
        <v>6</v>
      </c>
      <c r="C9" s="57">
        <v>3</v>
      </c>
      <c r="D9" s="58" t="s">
        <v>25</v>
      </c>
      <c r="E9" s="59">
        <v>3</v>
      </c>
      <c r="F9" s="37"/>
      <c r="G9" s="37"/>
      <c r="H9" s="37"/>
      <c r="I9" s="37"/>
      <c r="J9" s="37"/>
      <c r="K9" s="69">
        <v>3</v>
      </c>
      <c r="L9" s="69"/>
      <c r="M9" s="69"/>
      <c r="N9" s="69"/>
    </row>
    <row r="10" spans="1:14" ht="25.5" customHeight="1">
      <c r="A10" s="5">
        <v>1</v>
      </c>
      <c r="B10" s="36" t="s">
        <v>59</v>
      </c>
      <c r="C10" s="57">
        <v>4</v>
      </c>
      <c r="D10" s="58" t="s">
        <v>25</v>
      </c>
      <c r="E10" s="59">
        <v>4</v>
      </c>
      <c r="F10" s="37"/>
      <c r="G10" s="37"/>
      <c r="H10" s="37"/>
      <c r="I10" s="37"/>
      <c r="J10" s="37"/>
      <c r="K10" s="69">
        <v>4</v>
      </c>
      <c r="L10" s="69"/>
      <c r="M10" s="69"/>
      <c r="N10" s="69"/>
    </row>
    <row r="11" spans="1:14" ht="25.5" customHeight="1">
      <c r="A11" s="5">
        <v>2</v>
      </c>
      <c r="B11" s="36" t="s">
        <v>60</v>
      </c>
      <c r="C11" s="57">
        <v>5</v>
      </c>
      <c r="D11" s="58" t="s">
        <v>25</v>
      </c>
      <c r="E11" s="59">
        <v>5</v>
      </c>
      <c r="F11" s="37"/>
      <c r="G11" s="37"/>
      <c r="H11" s="37"/>
      <c r="I11" s="37"/>
      <c r="J11" s="37"/>
      <c r="K11" s="69">
        <v>5</v>
      </c>
      <c r="L11" s="69"/>
      <c r="M11" s="69"/>
      <c r="N11" s="69"/>
    </row>
    <row r="12" spans="1:14" ht="25.5" customHeight="1">
      <c r="A12" s="5">
        <v>3</v>
      </c>
      <c r="B12" s="36" t="s">
        <v>61</v>
      </c>
      <c r="C12" s="57">
        <v>5</v>
      </c>
      <c r="D12" s="58" t="s">
        <v>25</v>
      </c>
      <c r="E12" s="59">
        <v>5</v>
      </c>
      <c r="F12" s="37"/>
      <c r="G12" s="37"/>
      <c r="H12" s="37"/>
      <c r="I12" s="37"/>
      <c r="J12" s="37"/>
      <c r="K12" s="69">
        <v>5</v>
      </c>
      <c r="L12" s="69"/>
      <c r="M12" s="69"/>
      <c r="N12" s="70"/>
    </row>
    <row r="13" spans="1:14" ht="25.5" customHeight="1">
      <c r="A13" s="5">
        <v>4</v>
      </c>
      <c r="B13" s="36" t="s">
        <v>8</v>
      </c>
      <c r="C13" s="57">
        <v>4</v>
      </c>
      <c r="D13" s="58" t="s">
        <v>25</v>
      </c>
      <c r="E13" s="59">
        <v>4</v>
      </c>
      <c r="F13" s="37"/>
      <c r="G13" s="37"/>
      <c r="H13" s="37"/>
      <c r="I13" s="37"/>
      <c r="J13" s="37"/>
      <c r="K13" s="69">
        <v>4</v>
      </c>
      <c r="L13" s="69"/>
      <c r="M13" s="69"/>
      <c r="N13" s="69"/>
    </row>
    <row r="14" spans="1:14" ht="25.5" customHeight="1">
      <c r="A14" s="5">
        <v>5</v>
      </c>
      <c r="B14" s="36" t="s">
        <v>62</v>
      </c>
      <c r="C14" s="57">
        <v>4</v>
      </c>
      <c r="D14" s="58" t="s">
        <v>25</v>
      </c>
      <c r="E14" s="59">
        <v>4</v>
      </c>
      <c r="F14" s="37"/>
      <c r="G14" s="37"/>
      <c r="H14" s="37"/>
      <c r="I14" s="37"/>
      <c r="J14" s="37"/>
      <c r="K14" s="69">
        <v>4</v>
      </c>
      <c r="L14" s="69"/>
      <c r="M14" s="69"/>
      <c r="N14" s="69"/>
    </row>
    <row r="15" spans="1:14" ht="25.5" customHeight="1">
      <c r="A15" s="5">
        <v>6</v>
      </c>
      <c r="B15" s="36" t="s">
        <v>58</v>
      </c>
      <c r="C15" s="57">
        <v>3</v>
      </c>
      <c r="D15" s="58" t="s">
        <v>25</v>
      </c>
      <c r="E15" s="59">
        <v>4</v>
      </c>
      <c r="F15" s="37"/>
      <c r="G15" s="37" t="s">
        <v>56</v>
      </c>
      <c r="H15" s="37"/>
      <c r="I15" s="37"/>
      <c r="J15" s="37"/>
      <c r="K15" s="69">
        <v>3</v>
      </c>
      <c r="L15" s="69"/>
      <c r="M15" s="69"/>
      <c r="N15" s="70" t="s">
        <v>56</v>
      </c>
    </row>
    <row r="16" spans="1:14" ht="27" customHeight="1">
      <c r="A16" s="5">
        <v>7</v>
      </c>
      <c r="B16" s="36" t="s">
        <v>9</v>
      </c>
      <c r="C16" s="57">
        <v>10</v>
      </c>
      <c r="D16" s="58" t="s">
        <v>25</v>
      </c>
      <c r="E16" s="59">
        <v>11</v>
      </c>
      <c r="F16" s="37"/>
      <c r="G16" s="37" t="s">
        <v>7</v>
      </c>
      <c r="H16" s="37"/>
      <c r="I16" s="37"/>
      <c r="J16" s="37"/>
      <c r="K16" s="69">
        <v>10</v>
      </c>
      <c r="L16" s="69"/>
      <c r="M16" s="70"/>
      <c r="N16" s="70" t="s">
        <v>7</v>
      </c>
    </row>
    <row r="17" spans="1:14" ht="33" customHeight="1">
      <c r="A17" s="5">
        <v>8</v>
      </c>
      <c r="B17" s="36" t="s">
        <v>10</v>
      </c>
      <c r="C17" s="57">
        <v>6</v>
      </c>
      <c r="D17" s="58" t="s">
        <v>25</v>
      </c>
      <c r="E17" s="59">
        <v>7</v>
      </c>
      <c r="F17" s="37"/>
      <c r="G17" s="37" t="s">
        <v>7</v>
      </c>
      <c r="H17" s="37"/>
      <c r="I17" s="37"/>
      <c r="J17" s="37"/>
      <c r="K17" s="69">
        <v>6</v>
      </c>
      <c r="L17" s="69"/>
      <c r="M17" s="69"/>
      <c r="N17" s="70" t="s">
        <v>7</v>
      </c>
    </row>
    <row r="18" spans="1:14" s="38" customFormat="1" ht="25.5" customHeight="1">
      <c r="A18" s="35">
        <v>9</v>
      </c>
      <c r="B18" s="36" t="s">
        <v>11</v>
      </c>
      <c r="C18" s="57">
        <v>6</v>
      </c>
      <c r="D18" s="58" t="s">
        <v>25</v>
      </c>
      <c r="E18" s="59">
        <v>6</v>
      </c>
      <c r="F18" s="37"/>
      <c r="G18" s="37"/>
      <c r="H18" s="37"/>
      <c r="I18" s="37"/>
      <c r="J18" s="37"/>
      <c r="K18" s="69">
        <v>6</v>
      </c>
      <c r="L18" s="69"/>
      <c r="M18" s="69"/>
      <c r="N18" s="69"/>
    </row>
    <row r="19" spans="1:15" ht="25.5" customHeight="1">
      <c r="A19" s="5">
        <v>10</v>
      </c>
      <c r="B19" s="36" t="s">
        <v>12</v>
      </c>
      <c r="C19" s="57">
        <v>4</v>
      </c>
      <c r="D19" s="58" t="s">
        <v>25</v>
      </c>
      <c r="E19" s="59">
        <v>4</v>
      </c>
      <c r="F19" s="37"/>
      <c r="G19" s="37"/>
      <c r="H19" s="37" t="s">
        <v>57</v>
      </c>
      <c r="I19" s="37"/>
      <c r="J19" s="37"/>
      <c r="K19" s="69">
        <v>5</v>
      </c>
      <c r="L19" s="69"/>
      <c r="M19" s="69"/>
      <c r="N19" s="69"/>
      <c r="O19" s="54"/>
    </row>
    <row r="20" spans="1:14" ht="25.5" customHeight="1">
      <c r="A20" s="5">
        <v>11</v>
      </c>
      <c r="B20" s="36" t="s">
        <v>13</v>
      </c>
      <c r="C20" s="60">
        <v>3</v>
      </c>
      <c r="D20" s="58" t="s">
        <v>25</v>
      </c>
      <c r="E20" s="61">
        <v>4</v>
      </c>
      <c r="F20" s="37"/>
      <c r="G20" s="37" t="s">
        <v>51</v>
      </c>
      <c r="H20" s="37" t="s">
        <v>54</v>
      </c>
      <c r="I20" s="37"/>
      <c r="J20" s="37"/>
      <c r="K20" s="69">
        <v>4</v>
      </c>
      <c r="L20" s="69"/>
      <c r="M20" s="69"/>
      <c r="N20" s="70" t="s">
        <v>51</v>
      </c>
    </row>
    <row r="21" spans="1:14" ht="25.5" customHeight="1">
      <c r="A21" s="5">
        <v>12</v>
      </c>
      <c r="B21" s="36" t="s">
        <v>14</v>
      </c>
      <c r="C21" s="60">
        <v>5</v>
      </c>
      <c r="D21" s="58" t="s">
        <v>25</v>
      </c>
      <c r="E21" s="61">
        <v>5</v>
      </c>
      <c r="F21" s="37"/>
      <c r="G21" s="37"/>
      <c r="H21" s="37" t="s">
        <v>7</v>
      </c>
      <c r="I21" s="37"/>
      <c r="J21" s="37"/>
      <c r="K21" s="69">
        <v>6</v>
      </c>
      <c r="L21" s="69"/>
      <c r="M21" s="69"/>
      <c r="N21" s="69"/>
    </row>
    <row r="22" spans="1:15" ht="25.5" customHeight="1">
      <c r="A22" s="5">
        <v>13</v>
      </c>
      <c r="B22" s="36" t="s">
        <v>15</v>
      </c>
      <c r="C22" s="60">
        <v>5</v>
      </c>
      <c r="D22" s="58" t="s">
        <v>25</v>
      </c>
      <c r="E22" s="61">
        <v>5</v>
      </c>
      <c r="F22" s="37"/>
      <c r="G22" s="37"/>
      <c r="H22" s="37"/>
      <c r="I22" s="37"/>
      <c r="J22" s="37"/>
      <c r="K22" s="69">
        <v>5</v>
      </c>
      <c r="L22" s="69"/>
      <c r="M22" s="69"/>
      <c r="N22" s="69"/>
      <c r="O22" s="54"/>
    </row>
    <row r="23" spans="1:15" ht="25.5" customHeight="1">
      <c r="A23" s="5">
        <v>14</v>
      </c>
      <c r="B23" s="36" t="s">
        <v>16</v>
      </c>
      <c r="C23" s="60">
        <v>5</v>
      </c>
      <c r="D23" s="58" t="s">
        <v>25</v>
      </c>
      <c r="E23" s="61">
        <v>5</v>
      </c>
      <c r="F23" s="37"/>
      <c r="G23" s="37"/>
      <c r="H23" s="37"/>
      <c r="I23" s="37"/>
      <c r="J23" s="37"/>
      <c r="K23" s="69">
        <v>5</v>
      </c>
      <c r="L23" s="69"/>
      <c r="M23" s="69"/>
      <c r="N23" s="69"/>
      <c r="O23" s="54"/>
    </row>
    <row r="24" spans="1:15" ht="25.5" customHeight="1">
      <c r="A24" s="5">
        <v>15</v>
      </c>
      <c r="B24" s="36" t="s">
        <v>17</v>
      </c>
      <c r="C24" s="60">
        <v>6</v>
      </c>
      <c r="D24" s="58" t="s">
        <v>25</v>
      </c>
      <c r="E24" s="61">
        <v>6</v>
      </c>
      <c r="F24" s="37"/>
      <c r="G24" s="37"/>
      <c r="H24" s="37"/>
      <c r="I24" s="37"/>
      <c r="J24" s="37"/>
      <c r="K24" s="69">
        <v>6</v>
      </c>
      <c r="L24" s="69"/>
      <c r="M24" s="69"/>
      <c r="N24" s="69"/>
      <c r="O24" s="54"/>
    </row>
    <row r="25" spans="1:15" ht="25.5" customHeight="1">
      <c r="A25" s="5">
        <v>16</v>
      </c>
      <c r="B25" s="36" t="s">
        <v>18</v>
      </c>
      <c r="C25" s="60">
        <v>4</v>
      </c>
      <c r="D25" s="58" t="s">
        <v>25</v>
      </c>
      <c r="E25" s="61">
        <v>4</v>
      </c>
      <c r="F25" s="37"/>
      <c r="G25" s="37"/>
      <c r="H25" s="37" t="s">
        <v>55</v>
      </c>
      <c r="I25" s="37"/>
      <c r="J25" s="37"/>
      <c r="K25" s="69">
        <v>5</v>
      </c>
      <c r="L25" s="69"/>
      <c r="M25" s="69"/>
      <c r="N25" s="70"/>
      <c r="O25" s="54"/>
    </row>
    <row r="26" spans="1:15" ht="25.5" customHeight="1">
      <c r="A26" s="5">
        <v>17</v>
      </c>
      <c r="B26" s="36" t="s">
        <v>19</v>
      </c>
      <c r="C26" s="60">
        <v>4</v>
      </c>
      <c r="D26" s="58" t="s">
        <v>25</v>
      </c>
      <c r="E26" s="61">
        <v>4</v>
      </c>
      <c r="F26" s="37"/>
      <c r="G26" s="37"/>
      <c r="H26" s="37" t="s">
        <v>20</v>
      </c>
      <c r="I26" s="37"/>
      <c r="J26" s="37"/>
      <c r="K26" s="69">
        <v>5</v>
      </c>
      <c r="L26" s="69"/>
      <c r="M26" s="69"/>
      <c r="N26" s="70"/>
      <c r="O26" s="54"/>
    </row>
    <row r="27" spans="1:14" ht="25.5" customHeight="1">
      <c r="A27" s="5">
        <v>18</v>
      </c>
      <c r="B27" s="36" t="s">
        <v>21</v>
      </c>
      <c r="C27" s="60">
        <v>4</v>
      </c>
      <c r="D27" s="58" t="s">
        <v>25</v>
      </c>
      <c r="E27" s="61">
        <v>5</v>
      </c>
      <c r="F27" s="37"/>
      <c r="G27" s="37" t="s">
        <v>63</v>
      </c>
      <c r="H27" s="37"/>
      <c r="I27" s="37"/>
      <c r="J27" s="37"/>
      <c r="K27" s="69">
        <v>4</v>
      </c>
      <c r="L27" s="69"/>
      <c r="M27" s="69"/>
      <c r="N27" s="70" t="s">
        <v>63</v>
      </c>
    </row>
    <row r="28" spans="1:14" ht="25.5" customHeight="1">
      <c r="A28" s="5">
        <v>19</v>
      </c>
      <c r="B28" s="36" t="s">
        <v>22</v>
      </c>
      <c r="C28" s="60">
        <v>5</v>
      </c>
      <c r="D28" s="58" t="s">
        <v>25</v>
      </c>
      <c r="E28" s="61">
        <v>5</v>
      </c>
      <c r="F28" s="37"/>
      <c r="G28" s="30"/>
      <c r="H28" s="37"/>
      <c r="I28" s="37"/>
      <c r="J28" s="37"/>
      <c r="K28" s="69">
        <v>5</v>
      </c>
      <c r="L28" s="69"/>
      <c r="M28" s="69"/>
      <c r="N28" s="70"/>
    </row>
    <row r="29" spans="1:14" ht="25.5" customHeight="1">
      <c r="A29" s="5">
        <v>20</v>
      </c>
      <c r="B29" s="36" t="s">
        <v>23</v>
      </c>
      <c r="C29" s="60">
        <v>4</v>
      </c>
      <c r="D29" s="58" t="s">
        <v>25</v>
      </c>
      <c r="E29" s="61">
        <v>5</v>
      </c>
      <c r="F29" s="37" t="s">
        <v>86</v>
      </c>
      <c r="G29" s="37"/>
      <c r="H29" s="37"/>
      <c r="I29" s="37" t="s">
        <v>52</v>
      </c>
      <c r="J29" s="37" t="s">
        <v>52</v>
      </c>
      <c r="K29" s="69">
        <v>4</v>
      </c>
      <c r="L29" s="37" t="s">
        <v>86</v>
      </c>
      <c r="M29" s="69"/>
      <c r="N29" s="70" t="s">
        <v>52</v>
      </c>
    </row>
    <row r="30" spans="1:14" ht="27.75" customHeight="1">
      <c r="A30" s="5"/>
      <c r="B30" s="55" t="s">
        <v>24</v>
      </c>
      <c r="C30" s="62">
        <f>SUM(C9:C29)</f>
        <v>99</v>
      </c>
      <c r="D30" s="58" t="s">
        <v>25</v>
      </c>
      <c r="E30" s="63">
        <f>SUM(E9:E29)</f>
        <v>105</v>
      </c>
      <c r="F30" s="66" t="s">
        <v>87</v>
      </c>
      <c r="G30" s="66" t="s">
        <v>64</v>
      </c>
      <c r="H30" s="66" t="s">
        <v>78</v>
      </c>
      <c r="I30" s="66"/>
      <c r="J30" s="66" t="s">
        <v>79</v>
      </c>
      <c r="K30" s="71">
        <f>SUM(K9:K29)</f>
        <v>104</v>
      </c>
      <c r="L30" s="71">
        <v>1</v>
      </c>
      <c r="M30" s="71"/>
      <c r="N30" s="72">
        <v>6</v>
      </c>
    </row>
    <row r="31" ht="12.75">
      <c r="A31" s="4"/>
    </row>
    <row r="32" spans="1:15" ht="15.75">
      <c r="A32" s="1"/>
      <c r="O32" s="34"/>
    </row>
  </sheetData>
  <sheetProtection/>
  <mergeCells count="12">
    <mergeCell ref="M7:M8"/>
    <mergeCell ref="N7:N8"/>
    <mergeCell ref="A3:N3"/>
    <mergeCell ref="A4:N4"/>
    <mergeCell ref="C8:E8"/>
    <mergeCell ref="A6:B8"/>
    <mergeCell ref="C6:J6"/>
    <mergeCell ref="L7:L8"/>
    <mergeCell ref="K6:N6"/>
    <mergeCell ref="C7:G7"/>
    <mergeCell ref="H7:J7"/>
    <mergeCell ref="K7:K8"/>
  </mergeCells>
  <printOptions/>
  <pageMargins left="0.24" right="0.24" top="0.56" bottom="0.57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hmle</dc:creator>
  <cp:keywords/>
  <dc:description/>
  <cp:lastModifiedBy> </cp:lastModifiedBy>
  <cp:lastPrinted>2014-08-28T10:27:12Z</cp:lastPrinted>
  <dcterms:created xsi:type="dcterms:W3CDTF">2013-07-03T08:06:42Z</dcterms:created>
  <dcterms:modified xsi:type="dcterms:W3CDTF">2014-09-03T01:07:15Z</dcterms:modified>
  <cp:category/>
  <cp:version/>
  <cp:contentType/>
  <cp:contentStatus/>
</cp:coreProperties>
</file>