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Biểu 1" sheetId="1" r:id="rId1"/>
    <sheet name="Biểu 2" sheetId="2" r:id="rId2"/>
  </sheets>
  <definedNames/>
  <calcPr fullCalcOnLoad="1"/>
</workbook>
</file>

<file path=xl/sharedStrings.xml><?xml version="1.0" encoding="utf-8"?>
<sst xmlns="http://schemas.openxmlformats.org/spreadsheetml/2006/main" count="122" uniqueCount="85">
  <si>
    <t>Biểu 2</t>
  </si>
  <si>
    <t>TÊN ĐƠN VỊ</t>
  </si>
  <si>
    <t>Các đơn vị tự xếp</t>
  </si>
  <si>
    <t>HĐTĐ xếp</t>
  </si>
  <si>
    <t>Công chức, viên chức</t>
  </si>
  <si>
    <t>Lao động HĐ</t>
  </si>
  <si>
    <t>A</t>
  </si>
  <si>
    <t>B</t>
  </si>
  <si>
    <t>Không XL</t>
  </si>
  <si>
    <t>Lãnh đạo Cục TK</t>
  </si>
  <si>
    <t>Phòng Công nghiệp-XD</t>
  </si>
  <si>
    <t>Phòng Nông nghiệp</t>
  </si>
  <si>
    <t>Linh</t>
  </si>
  <si>
    <t>Phòng Thương mại</t>
  </si>
  <si>
    <t>Phòng Tổ chức - HC</t>
  </si>
  <si>
    <t>Phòng Tổng hợp</t>
  </si>
  <si>
    <t>Phòng Dân số-Văn xã</t>
  </si>
  <si>
    <t>Thanh tra Cục Thống kê</t>
  </si>
  <si>
    <t>Chi cục TK TP Việt Trì</t>
  </si>
  <si>
    <t>Chi cục TK TX Phú Thọ</t>
  </si>
  <si>
    <t>CC TK H.Đoan Hùng</t>
  </si>
  <si>
    <t>Chi cục TK H. Hạ Hoà</t>
  </si>
  <si>
    <t>Chi cục TK H.Thanh Ba</t>
  </si>
  <si>
    <t>Chi cục TK H. Phù Ninh</t>
  </si>
  <si>
    <t>Chi cục TK H. Yên Lập</t>
  </si>
  <si>
    <t>Chi cục TK H. Cẩm Khê</t>
  </si>
  <si>
    <t>CC TK H. Tam Nông</t>
  </si>
  <si>
    <t>CC TK H. Lâm Thao</t>
  </si>
  <si>
    <t>Anh</t>
  </si>
  <si>
    <t>CC TK H.Thanh Sơn</t>
  </si>
  <si>
    <t>CC TK H.Thanh Thuỷ</t>
  </si>
  <si>
    <t>Chi cục TK H.Tân Sơn</t>
  </si>
  <si>
    <t>Cộng</t>
  </si>
  <si>
    <t>/</t>
  </si>
  <si>
    <t>KXL</t>
  </si>
  <si>
    <t xml:space="preserve">       TỔNG CỤC THỐNG KÊ</t>
  </si>
  <si>
    <t xml:space="preserve">KẾT QUẢ CHẤM ĐIỂM THI ĐUA </t>
  </si>
  <si>
    <t>Phụ lục 1</t>
  </si>
  <si>
    <t>CỤC THỐNG KÊ TỈNH PHÚ THỌ</t>
  </si>
  <si>
    <t>Số
thứ
tự</t>
  </si>
  <si>
    <t>Đơn vị</t>
  </si>
  <si>
    <t>Thực hiện tháng này</t>
  </si>
  <si>
    <t>Điểm
kế hoạch</t>
  </si>
  <si>
    <t>Điểm 
thực hiện</t>
  </si>
  <si>
    <t>Điểm
 thực hiện</t>
  </si>
  <si>
    <t xml:space="preserve">So với KH (%) </t>
  </si>
  <si>
    <t xml:space="preserve">Xếp loại </t>
  </si>
  <si>
    <t>Chi cục Thống kê Thành phố Việt Trì</t>
  </si>
  <si>
    <t>Chi cục Thống kê Thị xã Phú Thọ</t>
  </si>
  <si>
    <t>Chi cục Thống kê Huyện Đoan Hùng</t>
  </si>
  <si>
    <t>Chi cục Thống kê Huyện Hạ Hoà</t>
  </si>
  <si>
    <t>Chi cục Thống kê Huyện Thanh Ba</t>
  </si>
  <si>
    <t>Chi cục Thống kê Huyện Phù Ninh</t>
  </si>
  <si>
    <t>Chi cục Thống kê Huyện Yên Lập</t>
  </si>
  <si>
    <t>Chi cục Thống kê Huyện Cẩm Khê</t>
  </si>
  <si>
    <t>Chi cục Thống kê Huyện Tam Nông</t>
  </si>
  <si>
    <t>Chi cục Thống kê Huyện Lâm Thao</t>
  </si>
  <si>
    <t>Chi cục Thống kê Huyện Thanh Sơn</t>
  </si>
  <si>
    <t>Chi cục Thống kê Huyện Thanh Thuỷ</t>
  </si>
  <si>
    <t>Chi cục Thống kê Huyện Tân Sơn</t>
  </si>
  <si>
    <t>Phòng Thống kê Tổng hợp</t>
  </si>
  <si>
    <t>Phòng Thống kê Nông nghiệp</t>
  </si>
  <si>
    <t>Phòng Thống kê Công nghiệp -XD</t>
  </si>
  <si>
    <t>Phòng Thống kê Thương mại</t>
  </si>
  <si>
    <t>Phòng Thống kê Dân số - VX</t>
  </si>
  <si>
    <t>Phòng Tổ chức - Hành chính</t>
  </si>
  <si>
    <t>Luỹ kế từ đầu năm 
đến cuối tháng này</t>
  </si>
  <si>
    <t>Luỹ kế đến cuối
tháng trước</t>
  </si>
  <si>
    <t xml:space="preserve">So với
KH (%) </t>
  </si>
  <si>
    <t xml:space="preserve">      TỔNG CỤC THỐNG KÊ</t>
  </si>
  <si>
    <t>L.Anh</t>
  </si>
  <si>
    <t>Xuân</t>
  </si>
  <si>
    <t>Cúc</t>
  </si>
  <si>
    <t>An</t>
  </si>
  <si>
    <t>C</t>
  </si>
  <si>
    <t>Vân</t>
  </si>
  <si>
    <t>Tháng 12 năm 2013</t>
  </si>
  <si>
    <t>KẾT QUẢ XẾP LOẠI CÁ NHÂN THÁNG 12 NĂM 2013</t>
  </si>
  <si>
    <t>Hằng</t>
  </si>
  <si>
    <t>Thu</t>
  </si>
  <si>
    <t>Chấn</t>
  </si>
  <si>
    <t>Hoa</t>
  </si>
  <si>
    <t>6/6</t>
  </si>
  <si>
    <t>5/103</t>
  </si>
  <si>
    <t>(Kèm theo Thông báo số 647/TB-CTK ngày 31/12/2013)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</si>
</sst>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  <numFmt numFmtId="169" formatCode="0.0;[Red]0.0"/>
    <numFmt numFmtId="170" formatCode="0;[Red]0"/>
    <numFmt numFmtId="171" formatCode="_(* #,##0_);_(* \(#,##0\);_(* &quot;-&quot;??_);_(@_)"/>
    <numFmt numFmtId="172" formatCode="_(* #,##0.0_);_(* \(#,##0.0\);_(* &quot;-&quot;??_);_(@_)"/>
    <numFmt numFmtId="173" formatCode="0.000"/>
    <numFmt numFmtId="174" formatCode="#,##0.0"/>
    <numFmt numFmtId="175" formatCode="0.0"/>
    <numFmt numFmtId="176" formatCode="00"/>
  </numFmts>
  <fonts count="50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name val="Verdana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right" indent="2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" fontId="5" fillId="33" borderId="11" xfId="0" applyNumberFormat="1" applyFont="1" applyFill="1" applyBorder="1" applyAlignment="1" quotePrefix="1">
      <alignment horizontal="left" vertical="center" wrapText="1"/>
    </xf>
    <xf numFmtId="1" fontId="5" fillId="33" borderId="11" xfId="0" applyNumberFormat="1" applyFont="1" applyFill="1" applyBorder="1" applyAlignment="1">
      <alignment horizontal="left" vertical="center" wrapText="1"/>
    </xf>
    <xf numFmtId="1" fontId="7" fillId="33" borderId="11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 quotePrefix="1">
      <alignment horizontal="right" vertical="center" wrapText="1"/>
    </xf>
    <xf numFmtId="1" fontId="5" fillId="33" borderId="12" xfId="0" applyNumberFormat="1" applyFont="1" applyFill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right" vertical="center" wrapText="1"/>
    </xf>
    <xf numFmtId="17" fontId="7" fillId="33" borderId="1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justify"/>
    </xf>
    <xf numFmtId="171" fontId="1" fillId="0" borderId="14" xfId="42" applyNumberFormat="1" applyFont="1" applyBorder="1" applyAlignment="1">
      <alignment horizontal="right"/>
    </xf>
    <xf numFmtId="172" fontId="1" fillId="0" borderId="14" xfId="42" applyNumberFormat="1" applyFont="1" applyBorder="1" applyAlignment="1">
      <alignment horizontal="right"/>
    </xf>
    <xf numFmtId="171" fontId="1" fillId="0" borderId="15" xfId="42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justify"/>
    </xf>
    <xf numFmtId="172" fontId="1" fillId="0" borderId="15" xfId="42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171" fontId="1" fillId="0" borderId="16" xfId="42" applyNumberFormat="1" applyFont="1" applyBorder="1" applyAlignment="1">
      <alignment horizontal="right"/>
    </xf>
    <xf numFmtId="172" fontId="1" fillId="0" borderId="16" xfId="42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71" fontId="7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" fontId="13" fillId="33" borderId="1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70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2" xfId="0" applyNumberFormat="1" applyFont="1" applyFill="1" applyBorder="1" applyAlignment="1" quotePrefix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4" xfId="64" applyNumberFormat="1" applyFont="1" applyFill="1" applyBorder="1" applyAlignment="1">
      <alignment horizontal="center" vertical="center"/>
      <protection/>
    </xf>
    <xf numFmtId="174" fontId="1" fillId="0" borderId="14" xfId="64" applyNumberFormat="1" applyFont="1" applyFill="1" applyBorder="1" applyAlignment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3" fontId="1" fillId="0" borderId="15" xfId="64" applyNumberFormat="1" applyFont="1" applyFill="1" applyBorder="1" applyAlignment="1">
      <alignment horizontal="center" vertical="center"/>
      <protection/>
    </xf>
    <xf numFmtId="174" fontId="1" fillId="0" borderId="15" xfId="64" applyNumberFormat="1" applyFont="1" applyFill="1" applyBorder="1" applyAlignment="1">
      <alignment horizontal="center" vertical="center"/>
      <protection/>
    </xf>
    <xf numFmtId="2" fontId="1" fillId="0" borderId="14" xfId="42" applyNumberFormat="1" applyFont="1" applyBorder="1" applyAlignment="1">
      <alignment horizontal="center" vertical="center"/>
    </xf>
    <xf numFmtId="171" fontId="1" fillId="0" borderId="14" xfId="42" applyNumberFormat="1" applyFont="1" applyBorder="1" applyAlignment="1">
      <alignment horizontal="center" vertical="center"/>
    </xf>
    <xf numFmtId="172" fontId="1" fillId="0" borderId="14" xfId="42" applyNumberFormat="1" applyFont="1" applyBorder="1" applyAlignment="1">
      <alignment horizontal="center" vertical="center"/>
    </xf>
    <xf numFmtId="43" fontId="1" fillId="0" borderId="15" xfId="42" applyNumberFormat="1" applyFont="1" applyBorder="1" applyAlignment="1">
      <alignment horizontal="center" vertical="center"/>
    </xf>
    <xf numFmtId="2" fontId="1" fillId="0" borderId="15" xfId="42" applyNumberFormat="1" applyFont="1" applyBorder="1" applyAlignment="1">
      <alignment horizontal="center" vertical="center"/>
    </xf>
    <xf numFmtId="171" fontId="1" fillId="0" borderId="15" xfId="42" applyNumberFormat="1" applyFont="1" applyBorder="1" applyAlignment="1">
      <alignment horizontal="center" vertical="center"/>
    </xf>
    <xf numFmtId="172" fontId="1" fillId="0" borderId="15" xfId="42" applyNumberFormat="1" applyFont="1" applyBorder="1" applyAlignment="1">
      <alignment horizontal="center" vertical="center"/>
    </xf>
    <xf numFmtId="171" fontId="1" fillId="0" borderId="16" xfId="42" applyNumberFormat="1" applyFont="1" applyBorder="1" applyAlignment="1">
      <alignment horizontal="center" vertical="center"/>
    </xf>
    <xf numFmtId="172" fontId="1" fillId="0" borderId="16" xfId="42" applyNumberFormat="1" applyFont="1" applyBorder="1" applyAlignment="1">
      <alignment horizontal="center" vertical="center"/>
    </xf>
    <xf numFmtId="174" fontId="1" fillId="0" borderId="15" xfId="42" applyNumberFormat="1" applyFont="1" applyBorder="1" applyAlignment="1">
      <alignment horizontal="center" vertical="center"/>
    </xf>
    <xf numFmtId="170" fontId="7" fillId="33" borderId="10" xfId="0" applyNumberFormat="1" applyFont="1" applyFill="1" applyBorder="1" applyAlignment="1" quotePrefix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6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rmal 5" xfId="60"/>
    <cellStyle name="Normal 6" xfId="61"/>
    <cellStyle name="Normal 7" xfId="62"/>
    <cellStyle name="Normal 8" xfId="63"/>
    <cellStyle name="Normal_Sheet1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8</xdr:row>
      <xdr:rowOff>57150</xdr:rowOff>
    </xdr:from>
    <xdr:to>
      <xdr:col>7</xdr:col>
      <xdr:colOff>0</xdr:colOff>
      <xdr:row>8</xdr:row>
      <xdr:rowOff>57150</xdr:rowOff>
    </xdr:to>
    <xdr:sp>
      <xdr:nvSpPr>
        <xdr:cNvPr id="1" name="Line 1"/>
        <xdr:cNvSpPr>
          <a:spLocks/>
        </xdr:cNvSpPr>
      </xdr:nvSpPr>
      <xdr:spPr>
        <a:xfrm>
          <a:off x="6524625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2</xdr:row>
      <xdr:rowOff>28575</xdr:rowOff>
    </xdr:from>
    <xdr:to>
      <xdr:col>1</xdr:col>
      <xdr:colOff>1333500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7700" y="3810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38100</xdr:rowOff>
    </xdr:from>
    <xdr:to>
      <xdr:col>1</xdr:col>
      <xdr:colOff>1152525</xdr:colOff>
      <xdr:row>2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400050" y="457200"/>
          <a:ext cx="1076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C1" sqref="C1:I2"/>
    </sheetView>
  </sheetViews>
  <sheetFormatPr defaultColWidth="9.140625" defaultRowHeight="23.25" customHeight="1"/>
  <cols>
    <col min="1" max="1" width="6.00390625" style="4" customWidth="1"/>
    <col min="2" max="2" width="34.8515625" style="4" customWidth="1"/>
    <col min="3" max="3" width="12.421875" style="4" customWidth="1"/>
    <col min="4" max="4" width="12.00390625" style="4" customWidth="1"/>
    <col min="5" max="5" width="11.421875" style="4" customWidth="1"/>
    <col min="6" max="6" width="11.00390625" style="4" customWidth="1"/>
    <col min="7" max="7" width="10.140625" style="4" customWidth="1"/>
    <col min="8" max="8" width="8.8515625" style="4" customWidth="1"/>
    <col min="9" max="9" width="11.28125" style="4" customWidth="1"/>
    <col min="10" max="10" width="11.7109375" style="4" customWidth="1"/>
    <col min="11" max="11" width="10.7109375" style="4" customWidth="1"/>
    <col min="12" max="16384" width="9.140625" style="4" customWidth="1"/>
  </cols>
  <sheetData>
    <row r="1" spans="1:11" ht="13.5" customHeight="1">
      <c r="A1" s="73" t="s">
        <v>35</v>
      </c>
      <c r="B1" s="73"/>
      <c r="C1" s="74" t="s">
        <v>36</v>
      </c>
      <c r="D1" s="74"/>
      <c r="E1" s="74"/>
      <c r="F1" s="74"/>
      <c r="G1" s="74"/>
      <c r="H1" s="74"/>
      <c r="I1" s="74"/>
      <c r="J1" s="20"/>
      <c r="K1" s="21" t="s">
        <v>37</v>
      </c>
    </row>
    <row r="2" spans="1:11" ht="14.25" customHeight="1">
      <c r="A2" s="73" t="s">
        <v>38</v>
      </c>
      <c r="B2" s="73"/>
      <c r="C2" s="74"/>
      <c r="D2" s="74"/>
      <c r="E2" s="74"/>
      <c r="F2" s="74"/>
      <c r="G2" s="74"/>
      <c r="H2" s="74"/>
      <c r="I2" s="74"/>
      <c r="J2" s="20"/>
      <c r="K2" s="20"/>
    </row>
    <row r="3" spans="1:10" ht="16.5" customHeight="1">
      <c r="A3" s="19"/>
      <c r="B3" s="19"/>
      <c r="C3" s="19"/>
      <c r="E3" s="22"/>
      <c r="F3" s="23" t="s">
        <v>76</v>
      </c>
      <c r="G3" s="22"/>
      <c r="H3" s="22"/>
      <c r="I3" s="22"/>
      <c r="J3" s="22"/>
    </row>
    <row r="4" spans="1:6" ht="20.25" customHeight="1">
      <c r="A4" s="19"/>
      <c r="B4" s="19"/>
      <c r="C4" s="19"/>
      <c r="D4" s="19"/>
      <c r="E4" s="2"/>
      <c r="F4" s="3" t="s">
        <v>84</v>
      </c>
    </row>
    <row r="5" spans="1:11" s="45" customFormat="1" ht="32.25" customHeight="1">
      <c r="A5" s="75" t="s">
        <v>39</v>
      </c>
      <c r="B5" s="75" t="s">
        <v>40</v>
      </c>
      <c r="C5" s="77" t="s">
        <v>67</v>
      </c>
      <c r="D5" s="78"/>
      <c r="E5" s="79" t="s">
        <v>41</v>
      </c>
      <c r="F5" s="79"/>
      <c r="G5" s="79"/>
      <c r="H5" s="79"/>
      <c r="I5" s="79" t="s">
        <v>66</v>
      </c>
      <c r="J5" s="79"/>
      <c r="K5" s="79"/>
    </row>
    <row r="6" spans="1:11" s="45" customFormat="1" ht="30.75" customHeight="1">
      <c r="A6" s="76"/>
      <c r="B6" s="76"/>
      <c r="C6" s="46" t="s">
        <v>42</v>
      </c>
      <c r="D6" s="46" t="s">
        <v>43</v>
      </c>
      <c r="E6" s="46" t="s">
        <v>42</v>
      </c>
      <c r="F6" s="46" t="s">
        <v>44</v>
      </c>
      <c r="G6" s="46" t="s">
        <v>45</v>
      </c>
      <c r="H6" s="46" t="s">
        <v>46</v>
      </c>
      <c r="I6" s="46" t="s">
        <v>42</v>
      </c>
      <c r="J6" s="46" t="s">
        <v>44</v>
      </c>
      <c r="K6" s="46" t="s">
        <v>68</v>
      </c>
    </row>
    <row r="7" spans="1:11" s="2" customFormat="1" ht="19.5" customHeight="1">
      <c r="A7" s="24">
        <v>1</v>
      </c>
      <c r="B7" s="25" t="s">
        <v>47</v>
      </c>
      <c r="C7" s="26">
        <v>370</v>
      </c>
      <c r="D7" s="27">
        <v>358.90000000000003</v>
      </c>
      <c r="E7" s="56">
        <v>1170</v>
      </c>
      <c r="F7" s="57">
        <v>1144.9</v>
      </c>
      <c r="G7" s="61">
        <f aca="true" t="shared" si="0" ref="G7:G26">F7/E7*100</f>
        <v>97.85470085470087</v>
      </c>
      <c r="H7" s="58" t="str">
        <f aca="true" t="shared" si="1" ref="H7:H26">IF(G7&gt;=95,"Giỏi",IF(G7&gt;=90,"Khá",IF(G7&gt;=85,"T.Bình","Yếu")))</f>
        <v>Giỏi</v>
      </c>
      <c r="I7" s="62">
        <f aca="true" t="shared" si="2" ref="I7:I26">C7+E7</f>
        <v>1540</v>
      </c>
      <c r="J7" s="63">
        <f aca="true" t="shared" si="3" ref="J7:J26">D7+F7</f>
        <v>1503.8000000000002</v>
      </c>
      <c r="K7" s="64">
        <f aca="true" t="shared" si="4" ref="K7:K26">J7/I7*100</f>
        <v>97.64935064935067</v>
      </c>
    </row>
    <row r="8" spans="1:11" s="2" customFormat="1" ht="19.5" customHeight="1">
      <c r="A8" s="29">
        <v>2</v>
      </c>
      <c r="B8" s="30" t="s">
        <v>48</v>
      </c>
      <c r="C8" s="28">
        <v>370</v>
      </c>
      <c r="D8" s="31">
        <v>358.2000000000001</v>
      </c>
      <c r="E8" s="56">
        <v>1170</v>
      </c>
      <c r="F8" s="57">
        <v>1141.2000000000003</v>
      </c>
      <c r="G8" s="65">
        <f t="shared" si="0"/>
        <v>97.53846153846156</v>
      </c>
      <c r="H8" s="58" t="str">
        <f t="shared" si="1"/>
        <v>Giỏi</v>
      </c>
      <c r="I8" s="66">
        <f t="shared" si="2"/>
        <v>1540</v>
      </c>
      <c r="J8" s="67">
        <f t="shared" si="3"/>
        <v>1499.4000000000003</v>
      </c>
      <c r="K8" s="64">
        <f t="shared" si="4"/>
        <v>97.36363636363639</v>
      </c>
    </row>
    <row r="9" spans="1:11" s="2" customFormat="1" ht="19.5" customHeight="1">
      <c r="A9" s="29">
        <v>3</v>
      </c>
      <c r="B9" s="30" t="s">
        <v>49</v>
      </c>
      <c r="C9" s="28">
        <v>370</v>
      </c>
      <c r="D9" s="31">
        <v>358.99999999999994</v>
      </c>
      <c r="E9" s="56">
        <v>1170</v>
      </c>
      <c r="F9" s="57">
        <v>1129.1</v>
      </c>
      <c r="G9" s="65">
        <f t="shared" si="0"/>
        <v>96.5042735042735</v>
      </c>
      <c r="H9" s="58" t="str">
        <f t="shared" si="1"/>
        <v>Giỏi</v>
      </c>
      <c r="I9" s="66">
        <f t="shared" si="2"/>
        <v>1540</v>
      </c>
      <c r="J9" s="67">
        <f t="shared" si="3"/>
        <v>1488.1</v>
      </c>
      <c r="K9" s="64">
        <f t="shared" si="4"/>
        <v>96.62987012987013</v>
      </c>
    </row>
    <row r="10" spans="1:11" s="2" customFormat="1" ht="19.5" customHeight="1">
      <c r="A10" s="29">
        <v>4</v>
      </c>
      <c r="B10" s="30" t="s">
        <v>50</v>
      </c>
      <c r="C10" s="28">
        <v>400</v>
      </c>
      <c r="D10" s="31">
        <v>387.40000000000003</v>
      </c>
      <c r="E10" s="56">
        <v>1200</v>
      </c>
      <c r="F10" s="57">
        <v>1169</v>
      </c>
      <c r="G10" s="65">
        <f t="shared" si="0"/>
        <v>97.41666666666666</v>
      </c>
      <c r="H10" s="58" t="str">
        <f t="shared" si="1"/>
        <v>Giỏi</v>
      </c>
      <c r="I10" s="66">
        <f t="shared" si="2"/>
        <v>1600</v>
      </c>
      <c r="J10" s="67">
        <f t="shared" si="3"/>
        <v>1556.4</v>
      </c>
      <c r="K10" s="64">
        <f t="shared" si="4"/>
        <v>97.275</v>
      </c>
    </row>
    <row r="11" spans="1:11" s="2" customFormat="1" ht="19.5" customHeight="1">
      <c r="A11" s="29">
        <v>5</v>
      </c>
      <c r="B11" s="30" t="s">
        <v>51</v>
      </c>
      <c r="C11" s="28">
        <v>370</v>
      </c>
      <c r="D11" s="31">
        <v>358.69999999999993</v>
      </c>
      <c r="E11" s="56">
        <v>1170</v>
      </c>
      <c r="F11" s="57">
        <v>1142.6000000000001</v>
      </c>
      <c r="G11" s="65">
        <f t="shared" si="0"/>
        <v>97.65811965811967</v>
      </c>
      <c r="H11" s="58" t="str">
        <f t="shared" si="1"/>
        <v>Giỏi</v>
      </c>
      <c r="I11" s="66">
        <f t="shared" si="2"/>
        <v>1540</v>
      </c>
      <c r="J11" s="67">
        <f t="shared" si="3"/>
        <v>1501.3000000000002</v>
      </c>
      <c r="K11" s="64">
        <f t="shared" si="4"/>
        <v>97.487012987013</v>
      </c>
    </row>
    <row r="12" spans="1:11" s="2" customFormat="1" ht="19.5" customHeight="1">
      <c r="A12" s="29">
        <v>6</v>
      </c>
      <c r="B12" s="30" t="s">
        <v>52</v>
      </c>
      <c r="C12" s="28">
        <v>370</v>
      </c>
      <c r="D12" s="31">
        <v>361.40000000000003</v>
      </c>
      <c r="E12" s="56">
        <v>1170</v>
      </c>
      <c r="F12" s="57">
        <v>1139.6000000000001</v>
      </c>
      <c r="G12" s="65">
        <f t="shared" si="0"/>
        <v>97.40170940170941</v>
      </c>
      <c r="H12" s="58" t="str">
        <f t="shared" si="1"/>
        <v>Giỏi</v>
      </c>
      <c r="I12" s="66">
        <f t="shared" si="2"/>
        <v>1540</v>
      </c>
      <c r="J12" s="67">
        <f t="shared" si="3"/>
        <v>1501.0000000000002</v>
      </c>
      <c r="K12" s="64">
        <f t="shared" si="4"/>
        <v>97.46753246753248</v>
      </c>
    </row>
    <row r="13" spans="1:11" s="2" customFormat="1" ht="19.5" customHeight="1">
      <c r="A13" s="29">
        <v>7</v>
      </c>
      <c r="B13" s="30" t="s">
        <v>53</v>
      </c>
      <c r="C13" s="28">
        <v>360</v>
      </c>
      <c r="D13" s="31">
        <v>348.20000000000005</v>
      </c>
      <c r="E13" s="56">
        <v>1160</v>
      </c>
      <c r="F13" s="57">
        <v>1123.0000000000002</v>
      </c>
      <c r="G13" s="65">
        <f t="shared" si="0"/>
        <v>96.81034482758622</v>
      </c>
      <c r="H13" s="58" t="str">
        <f t="shared" si="1"/>
        <v>Giỏi</v>
      </c>
      <c r="I13" s="66">
        <f t="shared" si="2"/>
        <v>1520</v>
      </c>
      <c r="J13" s="67">
        <f t="shared" si="3"/>
        <v>1471.2000000000003</v>
      </c>
      <c r="K13" s="64">
        <f t="shared" si="4"/>
        <v>96.78947368421055</v>
      </c>
    </row>
    <row r="14" spans="1:11" s="2" customFormat="1" ht="19.5" customHeight="1">
      <c r="A14" s="29">
        <v>8</v>
      </c>
      <c r="B14" s="30" t="s">
        <v>54</v>
      </c>
      <c r="C14" s="28">
        <v>360</v>
      </c>
      <c r="D14" s="31">
        <v>350.80000000000007</v>
      </c>
      <c r="E14" s="56">
        <v>1100</v>
      </c>
      <c r="F14" s="57">
        <v>1079.8000000000002</v>
      </c>
      <c r="G14" s="65">
        <f t="shared" si="0"/>
        <v>98.16363636363637</v>
      </c>
      <c r="H14" s="58" t="str">
        <f t="shared" si="1"/>
        <v>Giỏi</v>
      </c>
      <c r="I14" s="66">
        <f t="shared" si="2"/>
        <v>1460</v>
      </c>
      <c r="J14" s="67">
        <f t="shared" si="3"/>
        <v>1430.6000000000004</v>
      </c>
      <c r="K14" s="64">
        <f t="shared" si="4"/>
        <v>97.98630136986304</v>
      </c>
    </row>
    <row r="15" spans="1:11" s="2" customFormat="1" ht="19.5" customHeight="1">
      <c r="A15" s="29">
        <v>9</v>
      </c>
      <c r="B15" s="30" t="s">
        <v>55</v>
      </c>
      <c r="C15" s="28">
        <v>370</v>
      </c>
      <c r="D15" s="31">
        <v>356.30000000000007</v>
      </c>
      <c r="E15" s="56">
        <v>1170</v>
      </c>
      <c r="F15" s="57">
        <v>1141.1</v>
      </c>
      <c r="G15" s="65">
        <f t="shared" si="0"/>
        <v>97.52991452991452</v>
      </c>
      <c r="H15" s="58" t="str">
        <f t="shared" si="1"/>
        <v>Giỏi</v>
      </c>
      <c r="I15" s="66">
        <f t="shared" si="2"/>
        <v>1540</v>
      </c>
      <c r="J15" s="67">
        <f t="shared" si="3"/>
        <v>1497.4</v>
      </c>
      <c r="K15" s="64">
        <f t="shared" si="4"/>
        <v>97.23376623376623</v>
      </c>
    </row>
    <row r="16" spans="1:11" s="2" customFormat="1" ht="19.5" customHeight="1">
      <c r="A16" s="29">
        <v>10</v>
      </c>
      <c r="B16" s="30" t="s">
        <v>56</v>
      </c>
      <c r="C16" s="28">
        <v>370</v>
      </c>
      <c r="D16" s="31">
        <v>358.00000000000006</v>
      </c>
      <c r="E16" s="56">
        <v>1170</v>
      </c>
      <c r="F16" s="57">
        <v>1148.1</v>
      </c>
      <c r="G16" s="65">
        <f t="shared" si="0"/>
        <v>98.12820512820512</v>
      </c>
      <c r="H16" s="58" t="str">
        <f t="shared" si="1"/>
        <v>Giỏi</v>
      </c>
      <c r="I16" s="66">
        <f t="shared" si="2"/>
        <v>1540</v>
      </c>
      <c r="J16" s="67">
        <f t="shared" si="3"/>
        <v>1506.1</v>
      </c>
      <c r="K16" s="64">
        <f t="shared" si="4"/>
        <v>97.7987012987013</v>
      </c>
    </row>
    <row r="17" spans="1:11" s="2" customFormat="1" ht="19.5" customHeight="1">
      <c r="A17" s="29">
        <v>11</v>
      </c>
      <c r="B17" s="30" t="s">
        <v>57</v>
      </c>
      <c r="C17" s="28">
        <v>370</v>
      </c>
      <c r="D17" s="31">
        <v>356.59999999999997</v>
      </c>
      <c r="E17" s="56">
        <v>1170</v>
      </c>
      <c r="F17" s="57">
        <v>1118.5</v>
      </c>
      <c r="G17" s="65">
        <f t="shared" si="0"/>
        <v>95.5982905982906</v>
      </c>
      <c r="H17" s="58" t="str">
        <f t="shared" si="1"/>
        <v>Giỏi</v>
      </c>
      <c r="I17" s="66">
        <f t="shared" si="2"/>
        <v>1540</v>
      </c>
      <c r="J17" s="67">
        <f t="shared" si="3"/>
        <v>1475.1</v>
      </c>
      <c r="K17" s="64">
        <f t="shared" si="4"/>
        <v>95.78571428571429</v>
      </c>
    </row>
    <row r="18" spans="1:11" s="2" customFormat="1" ht="19.5" customHeight="1">
      <c r="A18" s="29">
        <v>12</v>
      </c>
      <c r="B18" s="30" t="s">
        <v>58</v>
      </c>
      <c r="C18" s="28">
        <v>350</v>
      </c>
      <c r="D18" s="31">
        <v>340.5</v>
      </c>
      <c r="E18" s="56">
        <v>1120</v>
      </c>
      <c r="F18" s="57">
        <v>1096.7999999999997</v>
      </c>
      <c r="G18" s="65">
        <f t="shared" si="0"/>
        <v>97.92857142857142</v>
      </c>
      <c r="H18" s="58" t="str">
        <f t="shared" si="1"/>
        <v>Giỏi</v>
      </c>
      <c r="I18" s="66">
        <f t="shared" si="2"/>
        <v>1470</v>
      </c>
      <c r="J18" s="67">
        <f t="shared" si="3"/>
        <v>1437.2999999999997</v>
      </c>
      <c r="K18" s="64">
        <f t="shared" si="4"/>
        <v>97.77551020408161</v>
      </c>
    </row>
    <row r="19" spans="1:11" s="2" customFormat="1" ht="19.5" customHeight="1">
      <c r="A19" s="29">
        <v>13</v>
      </c>
      <c r="B19" s="30" t="s">
        <v>59</v>
      </c>
      <c r="C19" s="28">
        <v>350</v>
      </c>
      <c r="D19" s="31">
        <v>340</v>
      </c>
      <c r="E19" s="59">
        <v>1120</v>
      </c>
      <c r="F19" s="60">
        <v>1093.7</v>
      </c>
      <c r="G19" s="65">
        <f t="shared" si="0"/>
        <v>97.65178571428572</v>
      </c>
      <c r="H19" s="58" t="str">
        <f t="shared" si="1"/>
        <v>Giỏi</v>
      </c>
      <c r="I19" s="66">
        <f t="shared" si="2"/>
        <v>1470</v>
      </c>
      <c r="J19" s="67">
        <f t="shared" si="3"/>
        <v>1433.7</v>
      </c>
      <c r="K19" s="64">
        <f t="shared" si="4"/>
        <v>97.53061224489797</v>
      </c>
    </row>
    <row r="20" spans="1:11" s="2" customFormat="1" ht="19.5" customHeight="1">
      <c r="A20" s="29">
        <v>14</v>
      </c>
      <c r="B20" s="32" t="s">
        <v>60</v>
      </c>
      <c r="C20" s="28">
        <v>80</v>
      </c>
      <c r="D20" s="31">
        <v>79</v>
      </c>
      <c r="E20" s="59">
        <v>340</v>
      </c>
      <c r="F20" s="60">
        <v>337</v>
      </c>
      <c r="G20" s="65">
        <f t="shared" si="0"/>
        <v>99.11764705882354</v>
      </c>
      <c r="H20" s="58" t="str">
        <f t="shared" si="1"/>
        <v>Giỏi</v>
      </c>
      <c r="I20" s="66">
        <f t="shared" si="2"/>
        <v>420</v>
      </c>
      <c r="J20" s="67">
        <f t="shared" si="3"/>
        <v>416</v>
      </c>
      <c r="K20" s="64">
        <f t="shared" si="4"/>
        <v>99.04761904761905</v>
      </c>
    </row>
    <row r="21" spans="1:11" s="2" customFormat="1" ht="19.5" customHeight="1">
      <c r="A21" s="29">
        <v>15</v>
      </c>
      <c r="B21" s="32" t="s">
        <v>61</v>
      </c>
      <c r="C21" s="28">
        <v>130</v>
      </c>
      <c r="D21" s="31">
        <v>127.5</v>
      </c>
      <c r="E21" s="59">
        <v>330</v>
      </c>
      <c r="F21" s="60">
        <v>323.5</v>
      </c>
      <c r="G21" s="65">
        <f t="shared" si="0"/>
        <v>98.03030303030303</v>
      </c>
      <c r="H21" s="58" t="str">
        <f t="shared" si="1"/>
        <v>Giỏi</v>
      </c>
      <c r="I21" s="66">
        <f t="shared" si="2"/>
        <v>460</v>
      </c>
      <c r="J21" s="67">
        <f t="shared" si="3"/>
        <v>451</v>
      </c>
      <c r="K21" s="64">
        <f t="shared" si="4"/>
        <v>98.04347826086956</v>
      </c>
    </row>
    <row r="22" spans="1:11" s="2" customFormat="1" ht="19.5" customHeight="1">
      <c r="A22" s="29">
        <v>16</v>
      </c>
      <c r="B22" s="32" t="s">
        <v>62</v>
      </c>
      <c r="C22" s="28">
        <v>240</v>
      </c>
      <c r="D22" s="31">
        <v>233.5</v>
      </c>
      <c r="E22" s="59">
        <v>540</v>
      </c>
      <c r="F22" s="60">
        <v>527</v>
      </c>
      <c r="G22" s="65">
        <f t="shared" si="0"/>
        <v>97.5925925925926</v>
      </c>
      <c r="H22" s="58" t="str">
        <f t="shared" si="1"/>
        <v>Giỏi</v>
      </c>
      <c r="I22" s="66">
        <f t="shared" si="2"/>
        <v>780</v>
      </c>
      <c r="J22" s="67">
        <f t="shared" si="3"/>
        <v>760.5</v>
      </c>
      <c r="K22" s="64">
        <f t="shared" si="4"/>
        <v>97.5</v>
      </c>
    </row>
    <row r="23" spans="1:11" s="2" customFormat="1" ht="19.5" customHeight="1">
      <c r="A23" s="29">
        <v>17</v>
      </c>
      <c r="B23" s="32" t="s">
        <v>63</v>
      </c>
      <c r="C23" s="28">
        <v>205</v>
      </c>
      <c r="D23" s="31">
        <v>199.5</v>
      </c>
      <c r="E23" s="59">
        <v>260</v>
      </c>
      <c r="F23" s="60">
        <v>252.5</v>
      </c>
      <c r="G23" s="65">
        <f t="shared" si="0"/>
        <v>97.11538461538461</v>
      </c>
      <c r="H23" s="58" t="str">
        <f t="shared" si="1"/>
        <v>Giỏi</v>
      </c>
      <c r="I23" s="66">
        <f t="shared" si="2"/>
        <v>465</v>
      </c>
      <c r="J23" s="67">
        <f t="shared" si="3"/>
        <v>452</v>
      </c>
      <c r="K23" s="64">
        <f t="shared" si="4"/>
        <v>97.20430107526882</v>
      </c>
    </row>
    <row r="24" spans="1:11" s="2" customFormat="1" ht="19.5" customHeight="1">
      <c r="A24" s="29">
        <v>18</v>
      </c>
      <c r="B24" s="32" t="s">
        <v>64</v>
      </c>
      <c r="C24" s="28">
        <v>180</v>
      </c>
      <c r="D24" s="31">
        <v>176.5</v>
      </c>
      <c r="E24" s="59">
        <f>235+120</f>
        <v>355</v>
      </c>
      <c r="F24" s="60">
        <f>E24*98%</f>
        <v>347.9</v>
      </c>
      <c r="G24" s="65">
        <f t="shared" si="0"/>
        <v>98</v>
      </c>
      <c r="H24" s="58" t="str">
        <f t="shared" si="1"/>
        <v>Giỏi</v>
      </c>
      <c r="I24" s="66">
        <f t="shared" si="2"/>
        <v>535</v>
      </c>
      <c r="J24" s="67">
        <f t="shared" si="3"/>
        <v>524.4</v>
      </c>
      <c r="K24" s="64">
        <f t="shared" si="4"/>
        <v>98.01869158878505</v>
      </c>
    </row>
    <row r="25" spans="1:11" s="2" customFormat="1" ht="19.5" customHeight="1">
      <c r="A25" s="29">
        <v>19</v>
      </c>
      <c r="B25" s="32" t="s">
        <v>65</v>
      </c>
      <c r="C25" s="28"/>
      <c r="D25" s="31"/>
      <c r="E25" s="59">
        <v>150</v>
      </c>
      <c r="F25" s="70">
        <v>149</v>
      </c>
      <c r="G25" s="65">
        <f t="shared" si="0"/>
        <v>99.33333333333333</v>
      </c>
      <c r="H25" s="58" t="str">
        <f t="shared" si="1"/>
        <v>Giỏi</v>
      </c>
      <c r="I25" s="66">
        <f t="shared" si="2"/>
        <v>150</v>
      </c>
      <c r="J25" s="67">
        <f t="shared" si="3"/>
        <v>149</v>
      </c>
      <c r="K25" s="64">
        <f t="shared" si="4"/>
        <v>99.33333333333333</v>
      </c>
    </row>
    <row r="26" spans="1:11" s="2" customFormat="1" ht="19.5" customHeight="1">
      <c r="A26" s="33">
        <v>20</v>
      </c>
      <c r="B26" s="34" t="s">
        <v>17</v>
      </c>
      <c r="C26" s="35">
        <v>50</v>
      </c>
      <c r="D26" s="36">
        <v>49</v>
      </c>
      <c r="E26" s="59">
        <v>80</v>
      </c>
      <c r="F26" s="60">
        <v>79</v>
      </c>
      <c r="G26" s="65">
        <f t="shared" si="0"/>
        <v>98.75</v>
      </c>
      <c r="H26" s="58" t="str">
        <f t="shared" si="1"/>
        <v>Giỏi</v>
      </c>
      <c r="I26" s="68">
        <f t="shared" si="2"/>
        <v>130</v>
      </c>
      <c r="J26" s="69">
        <f t="shared" si="3"/>
        <v>128</v>
      </c>
      <c r="K26" s="64">
        <f t="shared" si="4"/>
        <v>98.46153846153847</v>
      </c>
    </row>
    <row r="27" spans="1:11" s="42" customFormat="1" ht="23.25" customHeight="1">
      <c r="A27" s="37"/>
      <c r="B27" s="38" t="s">
        <v>32</v>
      </c>
      <c r="C27" s="39">
        <f>SUM(C7:C26)</f>
        <v>5665</v>
      </c>
      <c r="D27" s="39">
        <f>SUM(D7:D26)</f>
        <v>5499</v>
      </c>
      <c r="E27" s="39">
        <f>SUM(E7:E26)</f>
        <v>17115</v>
      </c>
      <c r="F27" s="39">
        <f>SUM(F7:F26)</f>
        <v>16683.300000000003</v>
      </c>
      <c r="G27" s="41">
        <f>F27/E27*100</f>
        <v>97.47765118317268</v>
      </c>
      <c r="H27" s="40"/>
      <c r="I27" s="39">
        <f>SUM(I7:I26)</f>
        <v>22780</v>
      </c>
      <c r="J27" s="39">
        <f>SUM(J7:J26)</f>
        <v>22182.300000000003</v>
      </c>
      <c r="K27" s="41">
        <f>J27/I27*100</f>
        <v>97.37620719929764</v>
      </c>
    </row>
  </sheetData>
  <sheetProtection password="CBE3" sheet="1"/>
  <mergeCells count="8">
    <mergeCell ref="A1:B1"/>
    <mergeCell ref="C1:I2"/>
    <mergeCell ref="A2:B2"/>
    <mergeCell ref="A5:A6"/>
    <mergeCell ref="B5:B6"/>
    <mergeCell ref="C5:D5"/>
    <mergeCell ref="E5:H5"/>
    <mergeCell ref="I5:K5"/>
  </mergeCells>
  <printOptions/>
  <pageMargins left="0.54" right="0.21" top="0.34" bottom="0.18" header="0.17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.8515625" style="43" customWidth="1"/>
    <col min="2" max="2" width="25.140625" style="43" bestFit="1" customWidth="1"/>
    <col min="3" max="3" width="5.140625" style="43" customWidth="1"/>
    <col min="4" max="4" width="1.8515625" style="43" customWidth="1"/>
    <col min="5" max="5" width="6.140625" style="44" customWidth="1"/>
    <col min="6" max="6" width="8.00390625" style="43" customWidth="1"/>
    <col min="7" max="8" width="7.7109375" style="43" customWidth="1"/>
    <col min="9" max="9" width="6.7109375" style="43" hidden="1" customWidth="1"/>
    <col min="10" max="10" width="6.00390625" style="43" customWidth="1"/>
    <col min="11" max="12" width="6.8515625" style="43" customWidth="1"/>
    <col min="13" max="13" width="6.421875" style="43" customWidth="1"/>
    <col min="14" max="14" width="7.421875" style="43" customWidth="1"/>
    <col min="15" max="16384" width="9.140625" style="43" customWidth="1"/>
  </cols>
  <sheetData>
    <row r="1" ht="16.5" customHeight="1">
      <c r="A1" s="43" t="s">
        <v>69</v>
      </c>
    </row>
    <row r="2" spans="1:14" ht="16.5" customHeight="1">
      <c r="A2" s="47" t="s">
        <v>38</v>
      </c>
      <c r="N2" s="1" t="s">
        <v>0</v>
      </c>
    </row>
    <row r="3" spans="1:14" ht="43.5" customHeight="1">
      <c r="A3" s="81" t="s">
        <v>77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7.25" customHeight="1">
      <c r="A4" s="82" t="str">
        <f>'Biểu 1'!F4</f>
        <v>(Kèm theo Thông báo số 647/TB-CTK ngày 31/12/2013)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ht="16.5">
      <c r="A5" s="3"/>
    </row>
    <row r="6" spans="1:14" ht="22.5" customHeight="1">
      <c r="A6" s="86" t="s">
        <v>1</v>
      </c>
      <c r="B6" s="86"/>
      <c r="C6" s="87" t="s">
        <v>2</v>
      </c>
      <c r="D6" s="87"/>
      <c r="E6" s="87"/>
      <c r="F6" s="87"/>
      <c r="G6" s="87"/>
      <c r="H6" s="87"/>
      <c r="I6" s="87"/>
      <c r="J6" s="87"/>
      <c r="K6" s="88" t="s">
        <v>3</v>
      </c>
      <c r="L6" s="88"/>
      <c r="M6" s="88"/>
      <c r="N6" s="88"/>
    </row>
    <row r="7" spans="1:14" ht="22.5" customHeight="1">
      <c r="A7" s="86"/>
      <c r="B7" s="86"/>
      <c r="C7" s="86" t="s">
        <v>4</v>
      </c>
      <c r="D7" s="86"/>
      <c r="E7" s="86"/>
      <c r="F7" s="86"/>
      <c r="G7" s="86"/>
      <c r="H7" s="86" t="s">
        <v>5</v>
      </c>
      <c r="I7" s="86"/>
      <c r="J7" s="86"/>
      <c r="K7" s="80" t="s">
        <v>6</v>
      </c>
      <c r="L7" s="80" t="s">
        <v>7</v>
      </c>
      <c r="M7" s="80" t="s">
        <v>74</v>
      </c>
      <c r="N7" s="80" t="s">
        <v>8</v>
      </c>
    </row>
    <row r="8" spans="1:14" ht="30">
      <c r="A8" s="86"/>
      <c r="B8" s="86"/>
      <c r="C8" s="83" t="s">
        <v>6</v>
      </c>
      <c r="D8" s="84"/>
      <c r="E8" s="85"/>
      <c r="F8" s="8" t="s">
        <v>74</v>
      </c>
      <c r="G8" s="8" t="s">
        <v>8</v>
      </c>
      <c r="H8" s="8" t="s">
        <v>6</v>
      </c>
      <c r="I8" s="8" t="s">
        <v>7</v>
      </c>
      <c r="J8" s="8" t="s">
        <v>34</v>
      </c>
      <c r="K8" s="80"/>
      <c r="L8" s="80"/>
      <c r="M8" s="80"/>
      <c r="N8" s="80"/>
    </row>
    <row r="9" spans="1:14" ht="25.5" customHeight="1">
      <c r="A9" s="9">
        <v>0</v>
      </c>
      <c r="B9" s="10" t="s">
        <v>9</v>
      </c>
      <c r="C9" s="14">
        <v>3</v>
      </c>
      <c r="D9" s="16" t="s">
        <v>33</v>
      </c>
      <c r="E9" s="11">
        <v>3</v>
      </c>
      <c r="F9" s="7"/>
      <c r="G9" s="7"/>
      <c r="H9" s="7"/>
      <c r="I9" s="7"/>
      <c r="J9" s="7"/>
      <c r="K9" s="9">
        <v>3</v>
      </c>
      <c r="L9" s="9"/>
      <c r="M9" s="9"/>
      <c r="N9" s="9"/>
    </row>
    <row r="10" spans="1:14" ht="25.5" customHeight="1">
      <c r="A10" s="9">
        <v>1</v>
      </c>
      <c r="B10" s="10" t="s">
        <v>10</v>
      </c>
      <c r="C10" s="14">
        <v>4</v>
      </c>
      <c r="D10" s="16" t="s">
        <v>33</v>
      </c>
      <c r="E10" s="11">
        <v>5</v>
      </c>
      <c r="F10" s="7"/>
      <c r="G10" s="7" t="s">
        <v>70</v>
      </c>
      <c r="H10" s="7"/>
      <c r="I10" s="7"/>
      <c r="J10" s="7"/>
      <c r="K10" s="9">
        <v>4</v>
      </c>
      <c r="L10" s="9"/>
      <c r="M10" s="9"/>
      <c r="N10" s="7" t="s">
        <v>70</v>
      </c>
    </row>
    <row r="11" spans="1:14" ht="25.5" customHeight="1">
      <c r="A11" s="9">
        <v>2</v>
      </c>
      <c r="B11" s="10" t="s">
        <v>11</v>
      </c>
      <c r="C11" s="14">
        <v>5</v>
      </c>
      <c r="D11" s="16" t="s">
        <v>33</v>
      </c>
      <c r="E11" s="11">
        <v>5</v>
      </c>
      <c r="F11" s="7"/>
      <c r="G11" s="7"/>
      <c r="H11" s="7"/>
      <c r="I11" s="7"/>
      <c r="J11" s="7"/>
      <c r="K11" s="9">
        <v>5</v>
      </c>
      <c r="L11" s="9"/>
      <c r="M11" s="9"/>
      <c r="N11" s="9"/>
    </row>
    <row r="12" spans="1:14" ht="25.5" customHeight="1">
      <c r="A12" s="9">
        <v>3</v>
      </c>
      <c r="B12" s="10" t="s">
        <v>13</v>
      </c>
      <c r="C12" s="14">
        <v>4</v>
      </c>
      <c r="D12" s="16" t="s">
        <v>33</v>
      </c>
      <c r="E12" s="11">
        <v>4</v>
      </c>
      <c r="F12" s="7"/>
      <c r="G12" s="7"/>
      <c r="H12" s="7"/>
      <c r="I12" s="7"/>
      <c r="J12" s="7"/>
      <c r="K12" s="9">
        <v>4</v>
      </c>
      <c r="L12" s="9"/>
      <c r="M12" s="9"/>
      <c r="N12" s="9"/>
    </row>
    <row r="13" spans="1:14" ht="25.5" customHeight="1">
      <c r="A13" s="9">
        <v>4</v>
      </c>
      <c r="B13" s="10" t="s">
        <v>14</v>
      </c>
      <c r="C13" s="14">
        <v>10</v>
      </c>
      <c r="D13" s="16" t="s">
        <v>33</v>
      </c>
      <c r="E13" s="11">
        <v>11</v>
      </c>
      <c r="F13" s="7"/>
      <c r="G13" s="7" t="s">
        <v>75</v>
      </c>
      <c r="H13" s="7"/>
      <c r="I13" s="7"/>
      <c r="J13" s="7"/>
      <c r="K13" s="9">
        <v>10</v>
      </c>
      <c r="L13" s="9"/>
      <c r="M13" s="9"/>
      <c r="N13" s="7" t="s">
        <v>75</v>
      </c>
    </row>
    <row r="14" spans="1:14" ht="25.5" customHeight="1">
      <c r="A14" s="9">
        <v>5</v>
      </c>
      <c r="B14" s="10" t="s">
        <v>15</v>
      </c>
      <c r="C14" s="14">
        <v>4</v>
      </c>
      <c r="D14" s="16" t="s">
        <v>33</v>
      </c>
      <c r="E14" s="11">
        <v>4</v>
      </c>
      <c r="F14" s="7"/>
      <c r="G14" s="7"/>
      <c r="H14" s="7"/>
      <c r="I14" s="7"/>
      <c r="J14" s="7"/>
      <c r="K14" s="9">
        <v>4</v>
      </c>
      <c r="L14" s="9"/>
      <c r="M14" s="9"/>
      <c r="N14" s="9"/>
    </row>
    <row r="15" spans="1:14" ht="25.5" customHeight="1">
      <c r="A15" s="9">
        <v>6</v>
      </c>
      <c r="B15" s="10" t="s">
        <v>16</v>
      </c>
      <c r="C15" s="14">
        <v>4</v>
      </c>
      <c r="D15" s="16" t="s">
        <v>33</v>
      </c>
      <c r="E15" s="11">
        <v>4</v>
      </c>
      <c r="F15" s="7"/>
      <c r="G15" s="7"/>
      <c r="H15" s="7"/>
      <c r="I15" s="7"/>
      <c r="J15" s="7"/>
      <c r="K15" s="9">
        <v>4</v>
      </c>
      <c r="L15" s="9"/>
      <c r="M15" s="9"/>
      <c r="N15" s="9"/>
    </row>
    <row r="16" spans="1:14" ht="25.5" customHeight="1">
      <c r="A16" s="9">
        <v>7</v>
      </c>
      <c r="B16" s="10" t="s">
        <v>17</v>
      </c>
      <c r="C16" s="14">
        <v>3</v>
      </c>
      <c r="D16" s="16" t="s">
        <v>33</v>
      </c>
      <c r="E16" s="11">
        <v>3</v>
      </c>
      <c r="F16" s="7"/>
      <c r="G16" s="7"/>
      <c r="H16" s="7"/>
      <c r="I16" s="7"/>
      <c r="J16" s="7"/>
      <c r="K16" s="9">
        <v>3</v>
      </c>
      <c r="L16" s="9"/>
      <c r="M16" s="9"/>
      <c r="N16" s="9"/>
    </row>
    <row r="17" spans="1:14" ht="25.5" customHeight="1">
      <c r="A17" s="9">
        <v>8</v>
      </c>
      <c r="B17" s="10" t="s">
        <v>18</v>
      </c>
      <c r="C17" s="14">
        <v>6</v>
      </c>
      <c r="D17" s="16" t="s">
        <v>33</v>
      </c>
      <c r="E17" s="11">
        <v>7</v>
      </c>
      <c r="F17" s="7"/>
      <c r="G17" s="7" t="s">
        <v>73</v>
      </c>
      <c r="H17" s="7"/>
      <c r="I17" s="7"/>
      <c r="J17" s="7"/>
      <c r="K17" s="9">
        <v>6</v>
      </c>
      <c r="L17" s="9"/>
      <c r="M17" s="9"/>
      <c r="N17" s="7" t="s">
        <v>73</v>
      </c>
    </row>
    <row r="18" spans="1:14" s="55" customFormat="1" ht="25.5" customHeight="1">
      <c r="A18" s="49">
        <v>9</v>
      </c>
      <c r="B18" s="50" t="s">
        <v>19</v>
      </c>
      <c r="C18" s="51">
        <v>6</v>
      </c>
      <c r="D18" s="52" t="s">
        <v>33</v>
      </c>
      <c r="E18" s="53">
        <v>6</v>
      </c>
      <c r="F18" s="54"/>
      <c r="G18" s="54"/>
      <c r="H18" s="54"/>
      <c r="I18" s="54"/>
      <c r="J18" s="54"/>
      <c r="K18" s="49">
        <v>6</v>
      </c>
      <c r="L18" s="49"/>
      <c r="M18" s="49"/>
      <c r="N18" s="49"/>
    </row>
    <row r="19" spans="1:14" ht="25.5" customHeight="1">
      <c r="A19" s="9">
        <v>10</v>
      </c>
      <c r="B19" s="10" t="s">
        <v>20</v>
      </c>
      <c r="C19" s="14">
        <v>4</v>
      </c>
      <c r="D19" s="16" t="s">
        <v>33</v>
      </c>
      <c r="E19" s="11">
        <v>4</v>
      </c>
      <c r="F19" s="7"/>
      <c r="G19" s="7"/>
      <c r="H19" s="7" t="s">
        <v>81</v>
      </c>
      <c r="I19" s="7"/>
      <c r="J19" s="7"/>
      <c r="K19" s="9">
        <v>5</v>
      </c>
      <c r="L19" s="9"/>
      <c r="M19" s="9"/>
      <c r="N19" s="9"/>
    </row>
    <row r="20" spans="1:14" ht="25.5" customHeight="1">
      <c r="A20" s="9">
        <v>11</v>
      </c>
      <c r="B20" s="10" t="s">
        <v>21</v>
      </c>
      <c r="C20" s="15">
        <v>3</v>
      </c>
      <c r="D20" s="16" t="s">
        <v>33</v>
      </c>
      <c r="E20" s="12">
        <v>4</v>
      </c>
      <c r="F20" s="7"/>
      <c r="G20" s="7" t="s">
        <v>71</v>
      </c>
      <c r="H20" s="7" t="s">
        <v>78</v>
      </c>
      <c r="I20" s="7"/>
      <c r="J20" s="7"/>
      <c r="K20" s="9">
        <v>4</v>
      </c>
      <c r="L20" s="9"/>
      <c r="M20" s="9"/>
      <c r="N20" s="7" t="s">
        <v>71</v>
      </c>
    </row>
    <row r="21" spans="1:14" ht="25.5" customHeight="1">
      <c r="A21" s="9">
        <v>12</v>
      </c>
      <c r="B21" s="10" t="s">
        <v>22</v>
      </c>
      <c r="C21" s="15">
        <v>5</v>
      </c>
      <c r="D21" s="16" t="s">
        <v>33</v>
      </c>
      <c r="E21" s="12">
        <v>5</v>
      </c>
      <c r="F21" s="7"/>
      <c r="G21" s="7"/>
      <c r="H21" s="7" t="s">
        <v>12</v>
      </c>
      <c r="I21" s="7"/>
      <c r="J21" s="7"/>
      <c r="K21" s="9">
        <v>6</v>
      </c>
      <c r="L21" s="9"/>
      <c r="M21" s="9"/>
      <c r="N21" s="9"/>
    </row>
    <row r="22" spans="1:14" ht="25.5" customHeight="1">
      <c r="A22" s="9">
        <v>13</v>
      </c>
      <c r="B22" s="10" t="s">
        <v>23</v>
      </c>
      <c r="C22" s="15">
        <v>5</v>
      </c>
      <c r="D22" s="16" t="s">
        <v>33</v>
      </c>
      <c r="E22" s="12">
        <v>5</v>
      </c>
      <c r="F22" s="7"/>
      <c r="G22" s="7"/>
      <c r="H22" s="7"/>
      <c r="I22" s="7"/>
      <c r="J22" s="7"/>
      <c r="K22" s="9">
        <v>5</v>
      </c>
      <c r="L22" s="9"/>
      <c r="M22" s="9"/>
      <c r="N22" s="9"/>
    </row>
    <row r="23" spans="1:14" ht="25.5" customHeight="1">
      <c r="A23" s="9">
        <v>14</v>
      </c>
      <c r="B23" s="10" t="s">
        <v>24</v>
      </c>
      <c r="C23" s="15">
        <v>5</v>
      </c>
      <c r="D23" s="16" t="s">
        <v>33</v>
      </c>
      <c r="E23" s="12">
        <v>5</v>
      </c>
      <c r="F23" s="7"/>
      <c r="G23" s="7"/>
      <c r="H23" s="7"/>
      <c r="I23" s="7"/>
      <c r="J23" s="7"/>
      <c r="K23" s="9">
        <v>5</v>
      </c>
      <c r="L23" s="9"/>
      <c r="M23" s="9"/>
      <c r="N23" s="9"/>
    </row>
    <row r="24" spans="1:14" ht="25.5" customHeight="1">
      <c r="A24" s="9">
        <v>15</v>
      </c>
      <c r="B24" s="10" t="s">
        <v>25</v>
      </c>
      <c r="C24" s="15">
        <v>6</v>
      </c>
      <c r="D24" s="16" t="s">
        <v>33</v>
      </c>
      <c r="E24" s="12">
        <v>6</v>
      </c>
      <c r="F24" s="7"/>
      <c r="G24" s="7"/>
      <c r="H24" s="7"/>
      <c r="I24" s="7"/>
      <c r="J24" s="7"/>
      <c r="K24" s="9">
        <v>6</v>
      </c>
      <c r="L24" s="9"/>
      <c r="M24" s="9"/>
      <c r="N24" s="9"/>
    </row>
    <row r="25" spans="1:14" ht="25.5" customHeight="1">
      <c r="A25" s="9">
        <v>16</v>
      </c>
      <c r="B25" s="10" t="s">
        <v>26</v>
      </c>
      <c r="C25" s="15">
        <v>4</v>
      </c>
      <c r="D25" s="16" t="s">
        <v>33</v>
      </c>
      <c r="E25" s="12">
        <v>4</v>
      </c>
      <c r="F25" s="7"/>
      <c r="G25" s="7"/>
      <c r="H25" s="7" t="s">
        <v>79</v>
      </c>
      <c r="I25" s="7"/>
      <c r="J25" s="7"/>
      <c r="K25" s="9">
        <v>5</v>
      </c>
      <c r="L25" s="9"/>
      <c r="M25" s="9"/>
      <c r="N25" s="7"/>
    </row>
    <row r="26" spans="1:14" ht="25.5" customHeight="1">
      <c r="A26" s="9">
        <v>17</v>
      </c>
      <c r="B26" s="10" t="s">
        <v>27</v>
      </c>
      <c r="C26" s="15">
        <v>4</v>
      </c>
      <c r="D26" s="16" t="s">
        <v>33</v>
      </c>
      <c r="E26" s="12">
        <v>4</v>
      </c>
      <c r="F26" s="7"/>
      <c r="G26" s="7"/>
      <c r="H26" s="7" t="s">
        <v>28</v>
      </c>
      <c r="I26" s="7"/>
      <c r="J26" s="7"/>
      <c r="K26" s="9">
        <v>5</v>
      </c>
      <c r="L26" s="9"/>
      <c r="M26" s="9"/>
      <c r="N26" s="9"/>
    </row>
    <row r="27" spans="1:14" ht="25.5" customHeight="1">
      <c r="A27" s="9">
        <v>18</v>
      </c>
      <c r="B27" s="10" t="s">
        <v>29</v>
      </c>
      <c r="C27" s="15">
        <v>5</v>
      </c>
      <c r="D27" s="16" t="s">
        <v>33</v>
      </c>
      <c r="E27" s="12">
        <v>5</v>
      </c>
      <c r="F27" s="7"/>
      <c r="G27" s="7"/>
      <c r="H27" s="7"/>
      <c r="I27" s="7"/>
      <c r="J27" s="7"/>
      <c r="K27" s="9">
        <v>5</v>
      </c>
      <c r="L27" s="9"/>
      <c r="M27" s="9"/>
      <c r="N27" s="9"/>
    </row>
    <row r="28" spans="1:14" ht="25.5" customHeight="1">
      <c r="A28" s="9">
        <v>19</v>
      </c>
      <c r="B28" s="10" t="s">
        <v>30</v>
      </c>
      <c r="C28" s="15">
        <v>5</v>
      </c>
      <c r="D28" s="16" t="s">
        <v>33</v>
      </c>
      <c r="E28" s="12">
        <v>6</v>
      </c>
      <c r="F28" s="7"/>
      <c r="G28" s="7" t="s">
        <v>80</v>
      </c>
      <c r="H28" s="7"/>
      <c r="I28" s="7"/>
      <c r="J28" s="7"/>
      <c r="K28" s="9">
        <v>5</v>
      </c>
      <c r="L28" s="9"/>
      <c r="M28" s="9"/>
      <c r="N28" s="7" t="s">
        <v>80</v>
      </c>
    </row>
    <row r="29" spans="1:14" ht="25.5" customHeight="1">
      <c r="A29" s="9">
        <v>20</v>
      </c>
      <c r="B29" s="10" t="s">
        <v>31</v>
      </c>
      <c r="C29" s="15">
        <v>5</v>
      </c>
      <c r="D29" s="16" t="s">
        <v>33</v>
      </c>
      <c r="E29" s="12">
        <v>5</v>
      </c>
      <c r="F29" s="7"/>
      <c r="G29" s="7"/>
      <c r="H29" s="7" t="s">
        <v>72</v>
      </c>
      <c r="I29" s="7"/>
      <c r="J29" s="7"/>
      <c r="K29" s="9">
        <v>6</v>
      </c>
      <c r="L29" s="9"/>
      <c r="M29" s="9"/>
      <c r="N29" s="9"/>
    </row>
    <row r="30" spans="1:14" ht="27.75" customHeight="1">
      <c r="A30" s="9"/>
      <c r="B30" s="6" t="s">
        <v>32</v>
      </c>
      <c r="C30" s="17">
        <f>SUM(C9:C29)</f>
        <v>100</v>
      </c>
      <c r="D30" s="16" t="s">
        <v>33</v>
      </c>
      <c r="E30" s="13">
        <f>SUM(E9:E29)</f>
        <v>105</v>
      </c>
      <c r="F30" s="18"/>
      <c r="G30" s="18" t="s">
        <v>83</v>
      </c>
      <c r="H30" s="18" t="s">
        <v>82</v>
      </c>
      <c r="I30" s="18"/>
      <c r="J30" s="18"/>
      <c r="K30" s="71">
        <f>SUM(K9:K29)</f>
        <v>106</v>
      </c>
      <c r="L30" s="71"/>
      <c r="M30" s="71"/>
      <c r="N30" s="72">
        <v>5</v>
      </c>
    </row>
    <row r="31" ht="12.75">
      <c r="A31" s="5"/>
    </row>
    <row r="32" spans="1:15" ht="15.75">
      <c r="A32" s="2"/>
      <c r="O32" s="48"/>
    </row>
  </sheetData>
  <sheetProtection password="CBE3" sheet="1"/>
  <mergeCells count="12">
    <mergeCell ref="H7:J7"/>
    <mergeCell ref="K7:K8"/>
    <mergeCell ref="M7:M8"/>
    <mergeCell ref="N7:N8"/>
    <mergeCell ref="A3:N3"/>
    <mergeCell ref="A4:N4"/>
    <mergeCell ref="C8:E8"/>
    <mergeCell ref="A6:B8"/>
    <mergeCell ref="C6:J6"/>
    <mergeCell ref="L7:L8"/>
    <mergeCell ref="K6:N6"/>
    <mergeCell ref="C7:G7"/>
  </mergeCells>
  <printOptions/>
  <pageMargins left="0.24" right="0.24" top="0.56" bottom="0.57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hmle</dc:creator>
  <cp:keywords/>
  <dc:description/>
  <cp:lastModifiedBy>Administrator</cp:lastModifiedBy>
  <cp:lastPrinted>2013-12-31T09:12:26Z</cp:lastPrinted>
  <dcterms:created xsi:type="dcterms:W3CDTF">2013-07-03T08:06:42Z</dcterms:created>
  <dcterms:modified xsi:type="dcterms:W3CDTF">2014-01-02T11:03:29Z</dcterms:modified>
  <cp:category/>
  <cp:version/>
  <cp:contentType/>
  <cp:contentStatus/>
</cp:coreProperties>
</file>